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853" firstSheet="1" activeTab="1"/>
  </bookViews>
  <sheets>
    <sheet name="Scheda A" sheetId="1" r:id="rId1"/>
    <sheet name="Scheda B" sheetId="2" r:id="rId2"/>
    <sheet name="Foglio1" sheetId="3" state="hidden" r:id="rId3"/>
    <sheet name="Scheda C" sheetId="4" r:id="rId4"/>
  </sheets>
  <definedNames>
    <definedName name="_xlfn.CONCAT" hidden="1">#NAME?</definedName>
    <definedName name="_xlnm.Print_Area" localSheetId="0">'Scheda A'!$A$1:$E$26</definedName>
    <definedName name="_xlnm.Print_Area" localSheetId="1">'Scheda B'!$A$1:$U$76</definedName>
    <definedName name="_xlnm.Print_Area" localSheetId="3">'Scheda C'!$A$1:$F$33</definedName>
  </definedNames>
  <calcPr fullCalcOnLoad="1"/>
</workbook>
</file>

<file path=xl/comments2.xml><?xml version="1.0" encoding="utf-8"?>
<comments xmlns="http://schemas.openxmlformats.org/spreadsheetml/2006/main">
  <authors>
    <author>Autore</author>
  </authors>
  <commentList>
    <comment ref="Q44" authorId="0">
      <text>
        <r>
          <rPr>
            <b/>
            <sz val="9"/>
            <rFont val="Tahoma"/>
            <family val="2"/>
          </rPr>
          <t>Il valore che sarà di base per la gara è stato così determinato:
300.000 documenti di fatturazione a 0,45€ = 126.000€
stima 30.000 documenti da postalizzare tramite Poste Italiane
a 1,07€ = 32.100€
totale = 158.100</t>
        </r>
      </text>
    </comment>
  </commentList>
</comments>
</file>

<file path=xl/sharedStrings.xml><?xml version="1.0" encoding="utf-8"?>
<sst xmlns="http://schemas.openxmlformats.org/spreadsheetml/2006/main" count="595" uniqueCount="281">
  <si>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</si>
  <si>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</si>
  <si>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</si>
  <si>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</si>
  <si>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</si>
  <si>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</si>
  <si>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</si>
  <si>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Note</t>
  </si>
  <si>
    <t>(....................)</t>
  </si>
  <si>
    <t>QUADRO DELLE RISORSE NECESSARIE ALLA REALIZZAZIONE DEL PROGRAMMA (1)</t>
  </si>
  <si>
    <t>importo</t>
  </si>
  <si>
    <t>risorse derivanti da entrate aventi destinazione vincolata per legge</t>
  </si>
  <si>
    <t>risorse derivanti da entrate acquisite mediante contrazione di mutuo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</si>
  <si>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</si>
  <si>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</si>
  <si>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stanziamenti di bilancio</t>
  </si>
  <si>
    <t>Il referente del programma</t>
  </si>
  <si>
    <r>
      <t>(1) I dati del quadro delle risorse sono calcolati come somma delle informazioni elementari relative a ciascun intervento di cui alla scheda B.</t>
    </r>
    <r>
      <rPr>
        <sz val="10"/>
        <color indexed="8"/>
        <rFont val="Arial"/>
        <family val="2"/>
      </rPr>
      <t xml:space="preserve"> Dette informazioni sono acquisite dal sistema (software) e rese disponibili in banca dati ma non visualizzate nel programma.</t>
    </r>
  </si>
  <si>
    <t>risorse acquisite mediante apporti di capitali privati</t>
  </si>
  <si>
    <t>totale</t>
  </si>
  <si>
    <t>altro</t>
  </si>
  <si>
    <t>ELENCO DEGLI ACQUISTI DEL PROGRAMMA</t>
  </si>
  <si>
    <t>NUMERO intervento CUI (1)</t>
  </si>
  <si>
    <t xml:space="preserve">Codice Fiscale Amministrazione </t>
  </si>
  <si>
    <t>Prima annualità del primo programma nel quale l'intervento è stato inserito</t>
  </si>
  <si>
    <t>Annualità nella quale si prevede di dare avvio alla procedura di affidamento</t>
  </si>
  <si>
    <t>Codice CUP (2)</t>
  </si>
  <si>
    <t>Acquisto ricompreso nell'importo complessivo di un lavoro o di altra acquisizione presente in programmazione di lavori, forniture e servizi</t>
  </si>
  <si>
    <t>CUI lavoro o altra acquisizione  nel cui importo complessivo l'acquisto è ricompreso (3)</t>
  </si>
  <si>
    <t>lotto funzionale (4)</t>
  </si>
  <si>
    <t>Ambito geografico di esecuzione dell'Acquisto (Regione/i)</t>
  </si>
  <si>
    <t>Settore</t>
  </si>
  <si>
    <t>CPV (5)</t>
  </si>
  <si>
    <t>DESCRIZIONE DELL'ACQUISTO</t>
  </si>
  <si>
    <t>Livello di priorità (6)</t>
  </si>
  <si>
    <t>Responsabile del Procedimento (7)</t>
  </si>
  <si>
    <t>Durata del contratto</t>
  </si>
  <si>
    <t>L'acquisto è relativo a nuovo affidamento di contratto in essere</t>
  </si>
  <si>
    <t>STIMA DEI COSTI DELL'ACQUISTO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</si>
  <si>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(10)</t>
    </r>
  </si>
  <si>
    <t>Acquisto aggiunto o variato a seguito di modifica programma (11)</t>
  </si>
  <si>
    <t>Costi su annualità successive</t>
  </si>
  <si>
    <t>Totale (8)</t>
  </si>
  <si>
    <t>Apporto di capitale privato (9)</t>
  </si>
  <si>
    <t>codice AUSA</t>
  </si>
  <si>
    <t>denominazione</t>
  </si>
  <si>
    <t>Importo</t>
  </si>
  <si>
    <t>Tipologia</t>
  </si>
  <si>
    <t>codice</t>
  </si>
  <si>
    <t>data (anno)</t>
  </si>
  <si>
    <t>si/no</t>
  </si>
  <si>
    <t>Testo</t>
  </si>
  <si>
    <t>forniture / servizi</t>
  </si>
  <si>
    <t>Tabella CPV</t>
  </si>
  <si>
    <t>testo</t>
  </si>
  <si>
    <t>Tabella B.1</t>
  </si>
  <si>
    <t>numero (mesi)</t>
  </si>
  <si>
    <t>valore</t>
  </si>
  <si>
    <t>Tabella B.2</t>
  </si>
  <si>
    <t>(1) Codice CUI = cf amministrazione + prima annualità del primo programma nel quale l'intervento è stato inserito + progressivo di 5 cifre dalla prima annualità del primo programma</t>
  </si>
  <si>
    <t>(2) Indica il CUP (cfr. articolo 6 comma 4)</t>
  </si>
  <si>
    <t>(3) Compilare se nella colonna "Acquisto ricompreso nell'importo complessivo di un lavoro o di altra acquisizione presente in programmazione di lavori, forniture e servizi" si è risposto "SI" e se nella colonna "Codice CUP" non è stato riportato il CUP in quanto non presente</t>
  </si>
  <si>
    <t>(4) Indica se lotto funzionale secondo la definizione di cui all’art.3 comma 1 lettera qq) del D.Lgs.50/2016</t>
  </si>
  <si>
    <t>(5) Relativa a CPV principale. Deve essere rispettata la coerenza, per le prime due cifre, con il settore: F= CPV&lt;45 o 48; S= CPV&gt;48</t>
  </si>
  <si>
    <t>(6) Indica il livello di priorità di cui all'articolo 6 commi 10 e 11</t>
  </si>
  <si>
    <t>Ulteriori dati (campi da compilare non visualizzate nel Programma biennale)</t>
  </si>
  <si>
    <t xml:space="preserve">(7) Riportare nome e cognome del responsabile del procedimento </t>
  </si>
  <si>
    <t>Responsabile del procedimento</t>
  </si>
  <si>
    <t>codice fiscale</t>
  </si>
  <si>
    <t xml:space="preserve">(8) Importo complessivo ai sensi dell'articolo 6, comma 5, ivi incluse le spese eventualmente sostenute antecedentemente alla prima annualità </t>
  </si>
  <si>
    <t>(9) Riportare l'importo del capitale privato come quota parte dell'importo complessivo</t>
  </si>
  <si>
    <t>Quadro delle risorse necessarie per la realizzazione dell'acquisto</t>
  </si>
  <si>
    <t>(10) Dati obbligatori per i soli acquisti ricompresi nella prima annualità (Cfr. articolo 8)</t>
  </si>
  <si>
    <t>tipologia di risorse</t>
  </si>
  <si>
    <t>primo anno</t>
  </si>
  <si>
    <t>anno</t>
  </si>
  <si>
    <t>annualità successive</t>
  </si>
  <si>
    <t>(11) Indica se l'acquisto è stato aggiunto o è stato modificato a seguito di modifica in corso d'anno ai sensi dell'art.7 commi 8 e 9. Tale campo, come la relativa nota e tabella, compaiono solo in caso di modifica del programma</t>
  </si>
  <si>
    <t>(12) La somma è calcolata al netto dell'importo degli acquisti ricompresi nell'importo complessivo di un lavoro o di altra acquisizione presente in programmazione di lavori, forniture e servizi</t>
  </si>
  <si>
    <t>finanziamenti ai sensi dell'art. 3 del DL 310/1990 convertito dalla L. 403/1990</t>
  </si>
  <si>
    <t>1. priorità massima</t>
  </si>
  <si>
    <t>Altra tipologia</t>
  </si>
  <si>
    <t>2. priorità media</t>
  </si>
  <si>
    <t>3. priorità minima</t>
  </si>
  <si>
    <t>1. modifica ex art.7 comma 8 lettera b)</t>
  </si>
  <si>
    <t>2. modifica ex art.7 comma 8 lettera c)</t>
  </si>
  <si>
    <t>3. modifica ex art.7 comma 8 lettera d)</t>
  </si>
  <si>
    <t>4. modifica ex art.7 comma 8 lettera e)</t>
  </si>
  <si>
    <t>5. modifica ex art.7 comma 9</t>
  </si>
  <si>
    <t xml:space="preserve"> ELENCO DEGLI INTERVENTI PRESENTI NELLA PRIMA ANNUALITA'</t>
  </si>
  <si>
    <t xml:space="preserve"> DEL PRECEDENTE PROGRAMMA BIENNALE E NON RIPROPOSTI E NON AVVIATI  </t>
  </si>
  <si>
    <t>CODICE UNICO INTERVENTO - CUI</t>
  </si>
  <si>
    <t>CUP</t>
  </si>
  <si>
    <t>DESCRIZIONE ACQUISTO</t>
  </si>
  <si>
    <t>IMPORTO INTERVENTO</t>
  </si>
  <si>
    <t>Livello di priorità</t>
  </si>
  <si>
    <t>Motivo per il quale l'intervento non è riproposto (1)</t>
  </si>
  <si>
    <r>
      <rPr>
        <sz val="10"/>
        <rFont val="Arial"/>
        <family val="2"/>
      </rPr>
      <t>(1) breve descrizione dei motivi</t>
    </r>
  </si>
  <si>
    <t>01474680418</t>
  </si>
  <si>
    <t>DELL'AMMINISTRAZIONE ASET S.P.A.</t>
  </si>
  <si>
    <t>NO</t>
  </si>
  <si>
    <t>01474680418202100</t>
  </si>
  <si>
    <t>DELL'AMMINISTRAZIONE - ASET S.p.A.</t>
  </si>
  <si>
    <t>ALLEGATO II - SCHEDA B : PROGRAMMA BIENNALE DEGLI ACQUISTI DI FORNITURE E SERVIZI 2023/2024</t>
  </si>
  <si>
    <t>01474680418202300001</t>
  </si>
  <si>
    <t>01474680418202300002</t>
  </si>
  <si>
    <t>01474680418202300003</t>
  </si>
  <si>
    <t>01474680418202300004</t>
  </si>
  <si>
    <t>01474680418202300005</t>
  </si>
  <si>
    <t>01474680418202300006</t>
  </si>
  <si>
    <t>01474680418202300007</t>
  </si>
  <si>
    <t>01474680418202300008</t>
  </si>
  <si>
    <t>01474680418202300009</t>
  </si>
  <si>
    <t>01474680418202300010</t>
  </si>
  <si>
    <t>01474680418202300011</t>
  </si>
  <si>
    <t>01474680418202300012</t>
  </si>
  <si>
    <t>01474680418202300013</t>
  </si>
  <si>
    <t>01474680418202300014</t>
  </si>
  <si>
    <t>01474680418202300015</t>
  </si>
  <si>
    <t>01474680418202300016</t>
  </si>
  <si>
    <t>01474680418202300017</t>
  </si>
  <si>
    <t>01474680418202300018</t>
  </si>
  <si>
    <t>01474680418202300019</t>
  </si>
  <si>
    <t>01474680418202300020</t>
  </si>
  <si>
    <t>ALLEGATO II - SCHEDA C: PROGRAMMA BIENNALE DEGLI ACQUISTI DI FORNITURE E SERVIZI 2023/2024</t>
  </si>
  <si>
    <t>ALLEGATO II - SCHEDA A : PROGRAMMA BIENNALE DEGLI ACQUISTI DI FORNITURE E SERVIZI 2023/2024</t>
  </si>
  <si>
    <t>forniture</t>
  </si>
  <si>
    <t>01474680418202100032</t>
  </si>
  <si>
    <t>Cancelleria e nuove attrezzature d'ufficio</t>
  </si>
  <si>
    <t>intervento non afferente investimento e/o opera pubblica inserito per errore nei precedenti documenti</t>
  </si>
  <si>
    <t>01474680418202100025</t>
  </si>
  <si>
    <t xml:space="preserve">servizio di consulenza tecnico specialistica e supporto al vigente sisteam di gestione integrato </t>
  </si>
  <si>
    <t>01474680418202100033</t>
  </si>
  <si>
    <t>fornitura apparecchiature informatiche</t>
  </si>
  <si>
    <t>01474680418202100019</t>
  </si>
  <si>
    <t>SI</t>
  </si>
  <si>
    <t>servizi</t>
  </si>
  <si>
    <t>71323200-0</t>
  </si>
  <si>
    <t>Progetto ampliamento Discarica</t>
  </si>
  <si>
    <t>Sandro de Rosa</t>
  </si>
  <si>
    <t>01474680418202100020</t>
  </si>
  <si>
    <t>Gestione impianto biogas</t>
  </si>
  <si>
    <t>Non confermato, si farà gara gestione dopo Revamping dell'impianto</t>
  </si>
  <si>
    <t>01474680418202100024</t>
  </si>
  <si>
    <t>Fornitura di n° 1 pick up elettrico</t>
  </si>
  <si>
    <t>Non confermato Utilizzato pick up Settore IA</t>
  </si>
  <si>
    <t>01474680418202100027</t>
  </si>
  <si>
    <t>monitoraggio qualità dell'aria e delle acque</t>
  </si>
  <si>
    <t>01474680418202100038</t>
  </si>
  <si>
    <t>77310000-6</t>
  </si>
  <si>
    <t>Manutenzione del verde</t>
  </si>
  <si>
    <t>Fornitura attrezzature per pesa 18 m</t>
  </si>
  <si>
    <t>Trituratore lento (usato)</t>
  </si>
  <si>
    <t>Miniescavatore 80 q.li</t>
  </si>
  <si>
    <t>Servizio di ispezione impianti termici</t>
  </si>
  <si>
    <t>2</t>
  </si>
  <si>
    <t>Impossibilità di eseguire il servizio a causa dell'avvenuta emergenza Covid, che impedisce la programmazione degli interventi presso le unità abitative dei responsabili degli impianti termici</t>
  </si>
  <si>
    <t>01474680418202100037</t>
  </si>
  <si>
    <t>no</t>
  </si>
  <si>
    <t>31640000-4</t>
  </si>
  <si>
    <t>Fornitura di parcometri digitali e servizio biennale di centralizzazione dati e noleggio parcometri per attivazione sosta a pagamento stagionale nelle zone mare di Lido e Sassonia</t>
  </si>
  <si>
    <t>Giovanni Corigliano</t>
  </si>
  <si>
    <t>Presscontainer scarrabli per compattazione rifiuti</t>
  </si>
  <si>
    <t>eseguito fuori programmazionie con DL 77/2021 &lt; 139000</t>
  </si>
  <si>
    <t>Servizio di censimento attrezzature per RD in uso nei comuni soci</t>
  </si>
  <si>
    <t>Veicolo bivasca raccolta rifiuti</t>
  </si>
  <si>
    <t>Accorpato in lotto a gara CUI 202100044</t>
  </si>
  <si>
    <t>Carrello elevatore elettrico</t>
  </si>
  <si>
    <t>Non effettuato e non riproposto in quanto revisionato quello esistente</t>
  </si>
  <si>
    <t>n. 2 autovetture ibride</t>
  </si>
  <si>
    <t>Inserito in gara più ampia effettuata  da altro RUP</t>
  </si>
  <si>
    <t>Autocarro 65 q.li 4x4 per raccolta rifiuti</t>
  </si>
  <si>
    <t>1</t>
  </si>
  <si>
    <t>Autocarro 75 q.li con sassone fisso e sponda idraulica</t>
  </si>
  <si>
    <t>apparati videosorveglianza IE San Costanzo</t>
  </si>
  <si>
    <t>eseguito parzialmente &lt; 40.000,00€</t>
  </si>
  <si>
    <t xml:space="preserve">forniture </t>
  </si>
  <si>
    <t>19640000-4</t>
  </si>
  <si>
    <t>Acquisto sacchi in materiale biodegradabile e compostabile</t>
  </si>
  <si>
    <t>90513000-6</t>
  </si>
  <si>
    <t>servizio di selezione e pressatura carta e imballaggi cartone e plastica</t>
  </si>
  <si>
    <t>90512000-9</t>
  </si>
  <si>
    <t>Servizio di trasporto e trattamento organico e verde</t>
  </si>
  <si>
    <t>34928480-2</t>
  </si>
  <si>
    <t xml:space="preserve">acquisto n. 250 cassonetti lamiera 3200 lt </t>
  </si>
  <si>
    <t>42418900-8</t>
  </si>
  <si>
    <t>Caricatore gommato</t>
  </si>
  <si>
    <t>34144710-8</t>
  </si>
  <si>
    <t>pala gommata</t>
  </si>
  <si>
    <t>Stefano Sartini</t>
  </si>
  <si>
    <t>01474680418202100028</t>
  </si>
  <si>
    <t>01474680418202100029</t>
  </si>
  <si>
    <t>Fornitura di polielettrolita in emulsione per servizio depurazione</t>
  </si>
  <si>
    <t>Fornitura e messa in servizio di n° 2 stazioni di centrifugazione costituite da decanter e relativi quadri elettrici di comando</t>
  </si>
  <si>
    <t>Da non riproporre. La fornitura è sostituita da più frequenti forniture di importo inferiore (&lt;  40.000 €) a causa dell'eccezionale volatilità del prezzo</t>
  </si>
  <si>
    <t>Da non riproporre.</t>
  </si>
  <si>
    <t>01474680418202100021</t>
  </si>
  <si>
    <t>01474680418202100023</t>
  </si>
  <si>
    <t>01474680418202100039</t>
  </si>
  <si>
    <t>01474680418202100040</t>
  </si>
  <si>
    <t>01474680418202100041</t>
  </si>
  <si>
    <t>01474680418202100042</t>
  </si>
  <si>
    <t>01474680418202100043</t>
  </si>
  <si>
    <t>01474680418202100046</t>
  </si>
  <si>
    <t>J34H22001200005</t>
  </si>
  <si>
    <t>34993000-4</t>
  </si>
  <si>
    <t xml:space="preserve">FORNITURA A CARATTERE SOMMINISTRATIVO DI APPARECCHI DI ILLUMINAZIONE  CON SORGENTE A LED
</t>
  </si>
  <si>
    <t>MARCO SANTINI</t>
  </si>
  <si>
    <t>Fornitura di Energia Elettrica 2023-2024</t>
  </si>
  <si>
    <t>MARCO ROMEI</t>
  </si>
  <si>
    <t>Fornitura di Energia Elettrica 2024-2025</t>
  </si>
  <si>
    <t>SERVIZIO DI “MANUTENZIONI PRINCIPALI ED ACCESSORIE AL VERDE PUBBLICO NEL COMUNE DI FANO (PU) - 2023/2025</t>
  </si>
  <si>
    <t>Matteo Lucertini</t>
  </si>
  <si>
    <t>Fornitura e messa in servizio di n° 1 bioessicatore dei fanghi di depurazione presso il Depuratore di Marotta</t>
  </si>
  <si>
    <t>Apparecchiature per la telelettura dei contatori idrici</t>
  </si>
  <si>
    <t>Danilo Galeri</t>
  </si>
  <si>
    <t>Alfredo Ferretti</t>
  </si>
  <si>
    <t>42923230-3</t>
  </si>
  <si>
    <t>42996100-5</t>
  </si>
  <si>
    <t>43262100-8</t>
  </si>
  <si>
    <t>si</t>
  </si>
  <si>
    <t>01474680418202100026</t>
  </si>
  <si>
    <t>implementazione impianto automatico captazione biogas</t>
  </si>
  <si>
    <t>No</t>
  </si>
  <si>
    <t>09310000-5</t>
  </si>
  <si>
    <t>01474680419</t>
  </si>
  <si>
    <t>Roberto Pallotti</t>
  </si>
  <si>
    <t>66113000-5</t>
  </si>
  <si>
    <t>Mutuo chirografario decennale</t>
  </si>
  <si>
    <t>55510000-8</t>
  </si>
  <si>
    <t xml:space="preserve">Servizio sostitutivo di mensa  - erogazione buoni pasto elettronici al personale </t>
  </si>
  <si>
    <t>Francesco Maria Spaccazocchi</t>
  </si>
  <si>
    <t>fornitura</t>
  </si>
  <si>
    <t>30192700-8</t>
  </si>
  <si>
    <t>Cancelleria, Toner e attrezzature di ufficio</t>
  </si>
  <si>
    <t>Assicurazione All Risks</t>
  </si>
  <si>
    <t>45252200-0</t>
  </si>
  <si>
    <t>72212900-8</t>
  </si>
  <si>
    <t>Implementazione del sistema di automazione a cicli alternati e telecontrollo presso  il depuratore di Castelvecchio</t>
  </si>
  <si>
    <t>38291000-1</t>
  </si>
  <si>
    <t>45252126-7</t>
  </si>
  <si>
    <t>Sostituzione carboni attivi presso il potabilizzatore di Torno e Metaurilia</t>
  </si>
  <si>
    <t>32260000-3</t>
  </si>
  <si>
    <t>Sistema di telecontrollo e gestione presso depuratore di Ponte Metauro</t>
  </si>
  <si>
    <t>Marco Romei</t>
  </si>
  <si>
    <t>38421100-3</t>
  </si>
  <si>
    <t>Acquisto contatori idrici</t>
  </si>
  <si>
    <t>Fornitura Gasolio Extrarete per annualità 2024</t>
  </si>
  <si>
    <t>Manutenzione straordinaria sistema di telecontrollo SII e scada servizio ACQUEDOTTO</t>
  </si>
  <si>
    <t>Manutenzione straordinaria sistema di telecontrollo SII e scada servizio DEPURAZIONE</t>
  </si>
  <si>
    <t xml:space="preserve">Accordo quadro per affidamento di servizio di manutenzione e riparazione mezzi autoparco Aset S.p.A. - N° 7 LOTTI </t>
  </si>
  <si>
    <t>Forniture</t>
  </si>
  <si>
    <t>34144511-3</t>
  </si>
  <si>
    <t>Fornitura di n° 2 veicoli 2 assi PTT 35 q alimentazione elettrica con vasca porta rifiuti capacità 4 mc e  voltabidoni</t>
  </si>
  <si>
    <t>34144512-0</t>
  </si>
  <si>
    <t>Fornitura di n° 2 veicoli 2 assi PTT 75 q alimentazione gasolio con vasca porta rifiuti capacità 7 mc, voltabidoni e piatto costipatore</t>
  </si>
  <si>
    <t>Fornitura di n° 2 veicoli 3 assi PTT 260 q equipaggiati coin gru retro cabina e impianto di scarramento cassoni</t>
  </si>
  <si>
    <t>50114000-7</t>
  </si>
  <si>
    <t>79571000-7</t>
  </si>
  <si>
    <t>Servizio di postalizzazione documenti di fatturazione</t>
  </si>
  <si>
    <t>Mencucci Leonardo</t>
  </si>
  <si>
    <t>Caricatore/ Escavatore (usato) per piattaforma TM</t>
  </si>
  <si>
    <t>non riportare  in quanto si procederà con acquisti solo in caso di necessità sostitutiva non programmabile</t>
  </si>
  <si>
    <t>66515100-4</t>
  </si>
  <si>
    <t>42941000-4</t>
  </si>
  <si>
    <t>01474680418202300021</t>
  </si>
  <si>
    <t>01474680418202300022</t>
  </si>
  <si>
    <t>01474680418202300023</t>
  </si>
  <si>
    <t>01474680418202300024</t>
  </si>
  <si>
    <t>01474680418202300025</t>
  </si>
  <si>
    <t>01474680418202300026</t>
  </si>
  <si>
    <t>01474680418202300027</t>
  </si>
  <si>
    <t>01474680418202300028</t>
  </si>
  <si>
    <t>01474680418202300029</t>
  </si>
  <si>
    <t>01474680418202300030</t>
  </si>
  <si>
    <t>01474680418202300031</t>
  </si>
  <si>
    <t>01474680418202300032</t>
  </si>
  <si>
    <t>01474680418202300033</t>
  </si>
  <si>
    <t>01474680418202300034</t>
  </si>
  <si>
    <t>09132100-4</t>
  </si>
  <si>
    <t>ITI31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</si>
</sst>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0]dddd\ d\ mmmm\ yyyy"/>
    <numFmt numFmtId="189" formatCode="&quot;€&quot;\ #,##0.00"/>
    <numFmt numFmtId="190" formatCode="#,##0.0"/>
    <numFmt numFmtId="191" formatCode="#,##0.000"/>
    <numFmt numFmtId="192" formatCode="_(* #,##0_);_(* \(#,##0\);_(* &quot;-&quot;??_);_(@_)"/>
  </numFmts>
  <fonts count="63">
    <font>
      <sz val="10"/>
      <name val="Arial"/>
      <family val="0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Verdana"/>
      <family val="2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trike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trike/>
      <sz val="10"/>
      <name val="Arial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9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86">
    <xf numFmtId="4" fontId="0" fillId="0" borderId="0" xfId="0" applyNumberForma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center" vertical="center"/>
    </xf>
    <xf numFmtId="4" fontId="4" fillId="0" borderId="0" xfId="0" applyNumberFormat="1" applyFont="1" applyAlignment="1">
      <alignment horizontal="justify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10" xfId="0" applyNumberFormat="1" applyFont="1" applyBorder="1" applyAlignment="1">
      <alignment wrapText="1"/>
    </xf>
    <xf numFmtId="4" fontId="0" fillId="0" borderId="0" xfId="0" applyNumberFormat="1" applyFont="1" applyAlignment="1">
      <alignment wrapText="1"/>
    </xf>
    <xf numFmtId="4" fontId="1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4" fontId="0" fillId="0" borderId="0" xfId="0" applyNumberFormat="1" applyFont="1" applyAlignment="1">
      <alignment horizontal="left" wrapText="1"/>
    </xf>
    <xf numFmtId="4" fontId="15" fillId="0" borderId="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15" fillId="0" borderId="12" xfId="0" applyNumberFormat="1" applyFont="1" applyBorder="1" applyAlignment="1">
      <alignment horizontal="left" wrapText="1"/>
    </xf>
    <xf numFmtId="4" fontId="15" fillId="0" borderId="13" xfId="0" applyNumberFormat="1" applyFont="1" applyBorder="1" applyAlignment="1">
      <alignment horizontal="left" wrapText="1"/>
    </xf>
    <xf numFmtId="4" fontId="2" fillId="0" borderId="13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horizontal="center"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Alignment="1" quotePrefix="1">
      <alignment horizontal="left" wrapText="1"/>
    </xf>
    <xf numFmtId="4" fontId="11" fillId="33" borderId="0" xfId="0" applyNumberFormat="1" applyFont="1" applyFill="1" applyAlignment="1">
      <alignment wrapText="1"/>
    </xf>
    <xf numFmtId="4" fontId="17" fillId="0" borderId="0" xfId="0" applyNumberFormat="1" applyFont="1" applyAlignment="1">
      <alignment horizontal="justify" vertical="center" wrapText="1"/>
    </xf>
    <xf numFmtId="4" fontId="5" fillId="33" borderId="0" xfId="0" applyNumberFormat="1" applyFont="1" applyFill="1" applyBorder="1" applyAlignment="1">
      <alignment horizontal="left" vertical="top" wrapText="1"/>
    </xf>
    <xf numFmtId="4" fontId="19" fillId="0" borderId="0" xfId="0" applyNumberFormat="1" applyFont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13" fillId="0" borderId="14" xfId="0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 quotePrefix="1">
      <alignment horizontal="center" vertical="center" wrapText="1"/>
    </xf>
    <xf numFmtId="3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49" fontId="0" fillId="0" borderId="0" xfId="0" applyNumberFormat="1" applyFont="1" applyAlignment="1">
      <alignment wrapText="1"/>
    </xf>
    <xf numFmtId="0" fontId="4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4" fontId="0" fillId="0" borderId="0" xfId="0" applyNumberFormat="1" applyFont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center" wrapText="1"/>
    </xf>
    <xf numFmtId="4" fontId="2" fillId="0" borderId="0" xfId="0" applyNumberFormat="1" applyFont="1" applyAlignment="1" quotePrefix="1">
      <alignment horizontal="left" vertical="center" wrapText="1"/>
    </xf>
    <xf numFmtId="0" fontId="41" fillId="0" borderId="1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wrapText="1"/>
    </xf>
    <xf numFmtId="49" fontId="13" fillId="0" borderId="14" xfId="0" applyNumberFormat="1" applyFont="1" applyFill="1" applyBorder="1" applyAlignment="1">
      <alignment horizontal="center" vertical="center"/>
    </xf>
    <xf numFmtId="4" fontId="0" fillId="0" borderId="14" xfId="0" applyNumberFormat="1" applyFont="1" applyBorder="1" applyAlignment="1">
      <alignment/>
    </xf>
    <xf numFmtId="0" fontId="0" fillId="0" borderId="14" xfId="0" applyFont="1" applyFill="1" applyBorder="1" applyAlignment="1">
      <alignment vertical="center" wrapText="1"/>
    </xf>
    <xf numFmtId="4" fontId="0" fillId="0" borderId="14" xfId="0" applyNumberFormat="1" applyFont="1" applyFill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 quotePrefix="1">
      <alignment horizontal="center" vertical="center" wrapText="1"/>
    </xf>
    <xf numFmtId="4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 quotePrefix="1">
      <alignment horizontal="center" wrapText="1"/>
    </xf>
    <xf numFmtId="4" fontId="61" fillId="0" borderId="10" xfId="0" applyNumberFormat="1" applyFont="1" applyFill="1" applyBorder="1" applyAlignment="1">
      <alignment horizontal="center" vertical="center"/>
    </xf>
    <xf numFmtId="0" fontId="13" fillId="0" borderId="10" xfId="45" applyNumberFormat="1" applyFont="1" applyBorder="1" applyAlignment="1">
      <alignment horizontal="center" vertical="center"/>
    </xf>
    <xf numFmtId="0" fontId="13" fillId="0" borderId="14" xfId="45" applyNumberFormat="1" applyFont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vertical="center" wrapText="1"/>
    </xf>
    <xf numFmtId="4" fontId="0" fillId="0" borderId="15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4" fontId="61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2" fillId="0" borderId="0" xfId="0" applyNumberFormat="1" applyFont="1" applyFill="1" applyAlignment="1" quotePrefix="1">
      <alignment horizontal="left" wrapText="1"/>
    </xf>
    <xf numFmtId="4" fontId="6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" fontId="2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Alignment="1">
      <alignment horizontal="left" wrapText="1"/>
    </xf>
    <xf numFmtId="4" fontId="2" fillId="0" borderId="12" xfId="0" applyNumberFormat="1" applyFont="1" applyBorder="1" applyAlignment="1">
      <alignment horizontal="left" wrapText="1"/>
    </xf>
    <xf numFmtId="4" fontId="2" fillId="0" borderId="13" xfId="0" applyNumberFormat="1" applyFont="1" applyBorder="1" applyAlignment="1">
      <alignment horizontal="left" wrapText="1"/>
    </xf>
    <xf numFmtId="4" fontId="2" fillId="0" borderId="16" xfId="0" applyNumberFormat="1" applyFont="1" applyBorder="1" applyAlignment="1">
      <alignment horizontal="left" wrapText="1"/>
    </xf>
    <xf numFmtId="4" fontId="0" fillId="0" borderId="0" xfId="0" applyNumberFormat="1" applyFont="1" applyAlignment="1" quotePrefix="1">
      <alignment horizontal="left" wrapText="1"/>
    </xf>
    <xf numFmtId="4" fontId="15" fillId="0" borderId="12" xfId="0" applyNumberFormat="1" applyFont="1" applyBorder="1" applyAlignment="1">
      <alignment horizontal="left" wrapText="1"/>
    </xf>
    <xf numFmtId="4" fontId="15" fillId="0" borderId="13" xfId="0" applyNumberFormat="1" applyFont="1" applyBorder="1" applyAlignment="1">
      <alignment horizontal="left" wrapText="1"/>
    </xf>
    <xf numFmtId="4" fontId="15" fillId="0" borderId="16" xfId="0" applyNumberFormat="1" applyFont="1" applyBorder="1" applyAlignment="1">
      <alignment horizontal="left" wrapText="1"/>
    </xf>
    <xf numFmtId="4" fontId="16" fillId="0" borderId="12" xfId="0" applyNumberFormat="1" applyFont="1" applyBorder="1" applyAlignment="1">
      <alignment horizontal="center" wrapText="1"/>
    </xf>
    <xf numFmtId="4" fontId="0" fillId="0" borderId="16" xfId="0" applyNumberFormat="1" applyBorder="1" applyAlignment="1">
      <alignment wrapText="1"/>
    </xf>
    <xf numFmtId="4" fontId="5" fillId="33" borderId="12" xfId="0" applyNumberFormat="1" applyFont="1" applyFill="1" applyBorder="1" applyAlignment="1">
      <alignment horizontal="left" wrapText="1"/>
    </xf>
    <xf numFmtId="4" fontId="5" fillId="33" borderId="13" xfId="0" applyNumberFormat="1" applyFont="1" applyFill="1" applyBorder="1" applyAlignment="1">
      <alignment horizontal="left" wrapText="1"/>
    </xf>
    <xf numFmtId="4" fontId="5" fillId="33" borderId="16" xfId="0" applyNumberFormat="1" applyFont="1" applyFill="1" applyBorder="1" applyAlignment="1">
      <alignment horizontal="left" wrapText="1"/>
    </xf>
    <xf numFmtId="4" fontId="15" fillId="0" borderId="17" xfId="0" applyNumberFormat="1" applyFont="1" applyBorder="1" applyAlignment="1">
      <alignment horizontal="left" wrapText="1"/>
    </xf>
    <xf numFmtId="4" fontId="15" fillId="0" borderId="18" xfId="0" applyNumberFormat="1" applyFont="1" applyBorder="1" applyAlignment="1">
      <alignment horizontal="left" wrapText="1"/>
    </xf>
    <xf numFmtId="4" fontId="15" fillId="0" borderId="19" xfId="0" applyNumberFormat="1" applyFont="1" applyBorder="1" applyAlignment="1">
      <alignment horizontal="left" wrapText="1"/>
    </xf>
    <xf numFmtId="4" fontId="5" fillId="0" borderId="12" xfId="0" applyNumberFormat="1" applyFont="1" applyBorder="1" applyAlignment="1">
      <alignment horizontal="left" wrapText="1"/>
    </xf>
    <xf numFmtId="4" fontId="5" fillId="0" borderId="13" xfId="0" applyNumberFormat="1" applyFont="1" applyBorder="1" applyAlignment="1">
      <alignment horizontal="left" wrapText="1"/>
    </xf>
    <xf numFmtId="4" fontId="5" fillId="0" borderId="16" xfId="0" applyNumberFormat="1" applyFont="1" applyBorder="1" applyAlignment="1">
      <alignment horizontal="left" wrapText="1"/>
    </xf>
    <xf numFmtId="4" fontId="11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Fill="1" applyAlignment="1" quotePrefix="1">
      <alignment horizontal="left" wrapText="1"/>
    </xf>
    <xf numFmtId="4" fontId="11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left" vertic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 quotePrefix="1">
      <alignment horizontal="left" vertical="center"/>
    </xf>
    <xf numFmtId="4" fontId="0" fillId="0" borderId="15" xfId="0" applyNumberFormat="1" applyFont="1" applyBorder="1" applyAlignment="1">
      <alignment wrapText="1"/>
    </xf>
    <xf numFmtId="4" fontId="0" fillId="0" borderId="20" xfId="0" applyNumberFormat="1" applyFont="1" applyBorder="1" applyAlignment="1">
      <alignment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wrapText="1"/>
    </xf>
    <xf numFmtId="4" fontId="11" fillId="34" borderId="14" xfId="0" applyNumberFormat="1" applyFont="1" applyFill="1" applyBorder="1" applyAlignment="1">
      <alignment horizontal="center" vertical="center" wrapText="1"/>
    </xf>
    <xf numFmtId="4" fontId="0" fillId="34" borderId="15" xfId="0" applyNumberFormat="1" applyFont="1" applyFill="1" applyBorder="1" applyAlignment="1">
      <alignment horizontal="center" vertical="center" wrapText="1"/>
    </xf>
    <xf numFmtId="4" fontId="0" fillId="34" borderId="2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vertical="center" wrapText="1"/>
    </xf>
    <xf numFmtId="4" fontId="0" fillId="0" borderId="20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4" fontId="11" fillId="34" borderId="10" xfId="0" applyNumberFormat="1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wrapText="1"/>
    </xf>
    <xf numFmtId="4" fontId="11" fillId="0" borderId="21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wrapText="1"/>
    </xf>
    <xf numFmtId="4" fontId="1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left" vertical="center"/>
    </xf>
    <xf numFmtId="4" fontId="19" fillId="0" borderId="0" xfId="0" applyNumberFormat="1" applyFont="1" applyAlignment="1" quotePrefix="1">
      <alignment horizontal="left" wrapText="1"/>
    </xf>
    <xf numFmtId="4" fontId="0" fillId="35" borderId="10" xfId="0" applyNumberFormat="1" applyFont="1" applyFill="1" applyBorder="1" applyAlignment="1">
      <alignment horizontal="center" vertical="center"/>
    </xf>
    <xf numFmtId="49" fontId="13" fillId="35" borderId="10" xfId="0" applyNumberFormat="1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4" fontId="61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4" fontId="0" fillId="35" borderId="10" xfId="0" applyNumberFormat="1" applyFont="1" applyFill="1" applyBorder="1" applyAlignment="1">
      <alignment wrapText="1"/>
    </xf>
    <xf numFmtId="44" fontId="0" fillId="35" borderId="0" xfId="0" applyNumberFormat="1" applyFont="1" applyFill="1" applyAlignment="1">
      <alignment wrapText="1"/>
    </xf>
    <xf numFmtId="4" fontId="0" fillId="35" borderId="10" xfId="0" applyNumberFormat="1" applyFont="1" applyFill="1" applyBorder="1" applyAlignment="1">
      <alignment vertical="center" wrapText="1"/>
    </xf>
    <xf numFmtId="4" fontId="0" fillId="35" borderId="10" xfId="0" applyNumberFormat="1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center" vertical="center"/>
    </xf>
    <xf numFmtId="4" fontId="0" fillId="35" borderId="0" xfId="0" applyNumberFormat="1" applyFont="1" applyFill="1" applyAlignment="1">
      <alignment wrapText="1"/>
    </xf>
    <xf numFmtId="3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NumberFormat="1" applyFont="1" applyFill="1" applyBorder="1" applyAlignment="1">
      <alignment horizontal="center" vertical="center" wrapText="1"/>
    </xf>
    <xf numFmtId="4" fontId="0" fillId="35" borderId="0" xfId="0" applyNumberFormat="1" applyFont="1" applyFill="1" applyBorder="1" applyAlignment="1">
      <alignment vertical="center" wrapText="1"/>
    </xf>
    <xf numFmtId="4" fontId="0" fillId="35" borderId="0" xfId="0" applyNumberFormat="1" applyFont="1" applyFill="1" applyBorder="1" applyAlignment="1">
      <alignment wrapText="1"/>
    </xf>
    <xf numFmtId="0" fontId="42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20" fillId="35" borderId="15" xfId="0" applyFont="1" applyFill="1" applyBorder="1" applyAlignment="1">
      <alignment horizontal="center" vertical="center"/>
    </xf>
    <xf numFmtId="49" fontId="13" fillId="35" borderId="14" xfId="0" applyNumberFormat="1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4" fontId="0" fillId="35" borderId="14" xfId="0" applyNumberFormat="1" applyFont="1" applyFill="1" applyBorder="1" applyAlignment="1">
      <alignment vertical="center" wrapText="1"/>
    </xf>
    <xf numFmtId="4" fontId="0" fillId="35" borderId="14" xfId="0" applyNumberFormat="1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vertical="center" wrapText="1"/>
    </xf>
    <xf numFmtId="3" fontId="0" fillId="35" borderId="14" xfId="0" applyNumberFormat="1" applyFont="1" applyFill="1" applyBorder="1" applyAlignment="1">
      <alignment horizontal="center" vertical="center" wrapText="1"/>
    </xf>
    <xf numFmtId="0" fontId="0" fillId="35" borderId="14" xfId="0" applyNumberFormat="1" applyFont="1" applyFill="1" applyBorder="1" applyAlignment="1">
      <alignment horizontal="center" vertical="center" wrapText="1"/>
    </xf>
    <xf numFmtId="4" fontId="0" fillId="35" borderId="14" xfId="0" applyNumberFormat="1" applyFont="1" applyFill="1" applyBorder="1" applyAlignment="1">
      <alignment horizontal="center" vertical="center"/>
    </xf>
    <xf numFmtId="4" fontId="0" fillId="35" borderId="13" xfId="0" applyNumberFormat="1" applyFont="1" applyFill="1" applyBorder="1" applyAlignment="1">
      <alignment vertical="center" wrapText="1"/>
    </xf>
    <xf numFmtId="0" fontId="13" fillId="35" borderId="13" xfId="0" applyFont="1" applyFill="1" applyBorder="1" applyAlignment="1">
      <alignment horizontal="center" vertical="center"/>
    </xf>
    <xf numFmtId="4" fontId="11" fillId="35" borderId="10" xfId="0" applyNumberFormat="1" applyFont="1" applyFill="1" applyBorder="1" applyAlignment="1">
      <alignment horizontal="center" vertical="center"/>
    </xf>
    <xf numFmtId="4" fontId="0" fillId="35" borderId="0" xfId="0" applyNumberFormat="1" applyFont="1" applyFill="1" applyAlignment="1">
      <alignment horizontal="center" vertical="center" wrapText="1"/>
    </xf>
    <xf numFmtId="0" fontId="0" fillId="35" borderId="0" xfId="0" applyFont="1" applyFill="1" applyBorder="1" applyAlignment="1">
      <alignment vertical="center" wrapText="1"/>
    </xf>
    <xf numFmtId="4" fontId="0" fillId="35" borderId="0" xfId="0" applyNumberFormat="1" applyFont="1" applyFill="1" applyAlignment="1">
      <alignment vertical="center" wrapText="1"/>
    </xf>
    <xf numFmtId="4" fontId="0" fillId="35" borderId="20" xfId="0" applyNumberFormat="1" applyFont="1" applyFill="1" applyBorder="1" applyAlignment="1">
      <alignment horizontal="center" wrapText="1"/>
    </xf>
    <xf numFmtId="0" fontId="13" fillId="35" borderId="0" xfId="0" applyFont="1" applyFill="1" applyBorder="1" applyAlignment="1">
      <alignment horizontal="center" vertical="center"/>
    </xf>
    <xf numFmtId="4" fontId="0" fillId="35" borderId="0" xfId="0" applyNumberFormat="1" applyFont="1" applyFill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71.8515625" style="1" customWidth="1"/>
    <col min="2" max="3" width="15.57421875" style="1" bestFit="1" customWidth="1"/>
    <col min="4" max="4" width="30.7109375" style="1" customWidth="1"/>
    <col min="5" max="16384" width="9.140625" style="1" customWidth="1"/>
  </cols>
  <sheetData>
    <row r="1" spans="1:6" ht="31.5" customHeight="1">
      <c r="A1" s="82" t="s">
        <v>125</v>
      </c>
      <c r="B1" s="82"/>
      <c r="C1" s="82"/>
      <c r="D1" s="82"/>
      <c r="E1" s="82"/>
      <c r="F1" s="82"/>
    </row>
    <row r="2" spans="1:6" ht="26.25" customHeight="1">
      <c r="A2" s="81" t="s">
        <v>102</v>
      </c>
      <c r="B2" s="81"/>
      <c r="C2" s="81"/>
      <c r="D2" s="81"/>
      <c r="E2" s="81"/>
      <c r="F2" s="81"/>
    </row>
    <row r="3" spans="1:4" ht="15.75">
      <c r="A3" s="86" t="s">
        <v>0</v>
      </c>
      <c r="B3" s="87"/>
      <c r="C3" s="87"/>
      <c r="D3" s="87"/>
    </row>
    <row r="4" spans="1:4" ht="18">
      <c r="A4" s="88" t="s">
        <v>9</v>
      </c>
      <c r="B4" s="87"/>
      <c r="C4" s="87"/>
      <c r="D4" s="87"/>
    </row>
    <row r="6" spans="1:4" ht="12.75">
      <c r="A6" s="89" t="s">
        <v>1</v>
      </c>
      <c r="B6" s="89" t="s">
        <v>2</v>
      </c>
      <c r="C6" s="90"/>
      <c r="D6" s="90"/>
    </row>
    <row r="7" spans="1:4" ht="12.75">
      <c r="A7" s="90"/>
      <c r="B7" s="89" t="s">
        <v>3</v>
      </c>
      <c r="C7" s="90"/>
      <c r="D7" s="89" t="s">
        <v>4</v>
      </c>
    </row>
    <row r="8" spans="1:4" ht="12.75">
      <c r="A8" s="90"/>
      <c r="B8" s="4" t="s">
        <v>5</v>
      </c>
      <c r="C8" s="4" t="s">
        <v>6</v>
      </c>
      <c r="D8" s="90"/>
    </row>
    <row r="9" spans="1:4" ht="12.75">
      <c r="A9" s="5" t="s">
        <v>11</v>
      </c>
      <c r="B9" s="6" t="s">
        <v>10</v>
      </c>
      <c r="C9" s="6" t="s">
        <v>10</v>
      </c>
      <c r="D9" s="6" t="s">
        <v>10</v>
      </c>
    </row>
    <row r="10" spans="1:4" ht="12.75">
      <c r="A10" s="5" t="s">
        <v>12</v>
      </c>
      <c r="B10" s="6" t="s">
        <v>10</v>
      </c>
      <c r="C10" s="6" t="s">
        <v>10</v>
      </c>
      <c r="D10" s="6" t="s">
        <v>10</v>
      </c>
    </row>
    <row r="11" spans="1:7" ht="15.75">
      <c r="A11" s="5" t="s">
        <v>18</v>
      </c>
      <c r="B11" s="6" t="s">
        <v>10</v>
      </c>
      <c r="C11" s="6" t="s">
        <v>10</v>
      </c>
      <c r="D11" s="6" t="s">
        <v>10</v>
      </c>
      <c r="G11" s="3"/>
    </row>
    <row r="12" spans="1:4" ht="16.5" customHeight="1">
      <c r="A12" s="5" t="s">
        <v>15</v>
      </c>
      <c r="B12" s="6" t="s">
        <v>10</v>
      </c>
      <c r="C12" s="6" t="s">
        <v>10</v>
      </c>
      <c r="D12" s="6" t="s">
        <v>10</v>
      </c>
    </row>
    <row r="13" spans="1:4" ht="38.25">
      <c r="A13" s="7" t="s">
        <v>13</v>
      </c>
      <c r="B13" s="6" t="s">
        <v>10</v>
      </c>
      <c r="C13" s="6" t="s">
        <v>10</v>
      </c>
      <c r="D13" s="6" t="s">
        <v>10</v>
      </c>
    </row>
    <row r="14" spans="1:4" ht="12.75">
      <c r="A14" s="5" t="s">
        <v>14</v>
      </c>
      <c r="B14" s="6" t="s">
        <v>10</v>
      </c>
      <c r="C14" s="6" t="s">
        <v>10</v>
      </c>
      <c r="D14" s="6" t="s">
        <v>10</v>
      </c>
    </row>
    <row r="15" spans="1:4" ht="12.75">
      <c r="A15" s="5" t="s">
        <v>20</v>
      </c>
      <c r="B15" s="6" t="s">
        <v>10</v>
      </c>
      <c r="C15" s="6" t="s">
        <v>10</v>
      </c>
      <c r="D15" s="6" t="s">
        <v>10</v>
      </c>
    </row>
    <row r="16" spans="1:4" ht="12.75">
      <c r="A16" s="10" t="s">
        <v>19</v>
      </c>
      <c r="B16" s="6" t="s">
        <v>10</v>
      </c>
      <c r="C16" s="6" t="s">
        <v>10</v>
      </c>
      <c r="D16" s="6" t="s">
        <v>10</v>
      </c>
    </row>
    <row r="18" spans="1:4" ht="12.75">
      <c r="A18" s="84"/>
      <c r="B18" s="85"/>
      <c r="C18" s="85"/>
      <c r="D18" s="85"/>
    </row>
    <row r="19" ht="12.75">
      <c r="A19" s="8"/>
    </row>
    <row r="20" ht="12.75">
      <c r="C20" s="2" t="s">
        <v>16</v>
      </c>
    </row>
    <row r="21" ht="15.75" customHeight="1">
      <c r="C21" s="2" t="s">
        <v>8</v>
      </c>
    </row>
    <row r="22" ht="12.75">
      <c r="A22" s="9" t="s">
        <v>7</v>
      </c>
    </row>
    <row r="23" spans="1:4" ht="26.25" customHeight="1">
      <c r="A23" s="83" t="s">
        <v>17</v>
      </c>
      <c r="B23" s="83"/>
      <c r="C23" s="83"/>
      <c r="D23" s="83"/>
    </row>
  </sheetData>
  <sheetProtection/>
  <mergeCells count="10">
    <mergeCell ref="A2:F2"/>
    <mergeCell ref="A1:F1"/>
    <mergeCell ref="A23:D23"/>
    <mergeCell ref="A18:D18"/>
    <mergeCell ref="A3:D3"/>
    <mergeCell ref="A4:D4"/>
    <mergeCell ref="A6:A8"/>
    <mergeCell ref="B6:D6"/>
    <mergeCell ref="B7:C7"/>
    <mergeCell ref="D7:D8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6"/>
  <sheetViews>
    <sheetView tabSelected="1" view="pageBreakPreview" zoomScale="80" zoomScaleNormal="80" zoomScaleSheetLayoutView="80" workbookViewId="0" topLeftCell="A1">
      <selection activeCell="K12" sqref="K12"/>
    </sheetView>
  </sheetViews>
  <sheetFormatPr defaultColWidth="9.140625" defaultRowHeight="12.75"/>
  <cols>
    <col min="1" max="1" width="29.140625" style="11" customWidth="1"/>
    <col min="2" max="2" width="16.7109375" style="11" customWidth="1"/>
    <col min="3" max="3" width="14.57421875" style="11" customWidth="1"/>
    <col min="4" max="4" width="15.8515625" style="11" customWidth="1"/>
    <col min="5" max="5" width="20.00390625" style="11" customWidth="1"/>
    <col min="6" max="6" width="17.140625" style="11" customWidth="1"/>
    <col min="7" max="7" width="13.140625" style="11" customWidth="1"/>
    <col min="8" max="8" width="12.140625" style="11" customWidth="1"/>
    <col min="9" max="9" width="12.8515625" style="11" customWidth="1"/>
    <col min="10" max="10" width="14.421875" style="11" customWidth="1"/>
    <col min="11" max="11" width="13.57421875" style="41" customWidth="1"/>
    <col min="12" max="12" width="16.8515625" style="11" customWidth="1"/>
    <col min="13" max="13" width="12.57421875" style="51" customWidth="1"/>
    <col min="14" max="14" width="17.00390625" style="11" customWidth="1"/>
    <col min="15" max="15" width="13.140625" style="11" customWidth="1"/>
    <col min="16" max="19" width="14.7109375" style="11" customWidth="1"/>
    <col min="20" max="20" width="17.7109375" style="11" customWidth="1"/>
    <col min="21" max="21" width="15.00390625" style="11" customWidth="1"/>
    <col min="22" max="22" width="10.7109375" style="11" customWidth="1"/>
    <col min="23" max="23" width="13.421875" style="11" customWidth="1"/>
    <col min="24" max="24" width="18.8515625" style="11" customWidth="1"/>
    <col min="25" max="25" width="20.28125" style="11" customWidth="1"/>
    <col min="26" max="16384" width="9.140625" style="11" customWidth="1"/>
  </cols>
  <sheetData>
    <row r="1" spans="1:25" ht="24" customHeight="1">
      <c r="A1" s="135" t="s">
        <v>103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</row>
    <row r="2" spans="1:25" ht="18.75">
      <c r="A2" s="135" t="s">
        <v>99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</row>
    <row r="3" ht="12.75"/>
    <row r="4" spans="1:25" ht="18">
      <c r="A4" s="136" t="s">
        <v>21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</row>
    <row r="5" spans="1:20" ht="18">
      <c r="A5" s="12"/>
      <c r="B5" s="12"/>
      <c r="C5" s="12"/>
      <c r="D5" s="13"/>
      <c r="E5" s="13"/>
      <c r="F5" s="13"/>
      <c r="G5" s="13"/>
      <c r="H5" s="13"/>
      <c r="I5" s="13"/>
      <c r="J5" s="13"/>
      <c r="K5" s="40"/>
      <c r="L5" s="13"/>
      <c r="M5" s="49"/>
      <c r="N5" s="13"/>
      <c r="O5" s="13"/>
      <c r="P5" s="13"/>
      <c r="Q5" s="13"/>
      <c r="R5" s="13"/>
      <c r="S5" s="13"/>
      <c r="T5" s="13"/>
    </row>
    <row r="6" ht="12.75"/>
    <row r="7" spans="1:25" ht="70.5" customHeight="1">
      <c r="A7" s="115" t="s">
        <v>22</v>
      </c>
      <c r="B7" s="137" t="s">
        <v>23</v>
      </c>
      <c r="C7" s="137" t="s">
        <v>24</v>
      </c>
      <c r="D7" s="115" t="s">
        <v>25</v>
      </c>
      <c r="E7" s="115" t="s">
        <v>26</v>
      </c>
      <c r="F7" s="117" t="s">
        <v>27</v>
      </c>
      <c r="G7" s="117" t="s">
        <v>28</v>
      </c>
      <c r="H7" s="115" t="s">
        <v>29</v>
      </c>
      <c r="I7" s="127" t="s">
        <v>30</v>
      </c>
      <c r="J7" s="111" t="s">
        <v>31</v>
      </c>
      <c r="K7" s="111" t="s">
        <v>32</v>
      </c>
      <c r="L7" s="117" t="s">
        <v>33</v>
      </c>
      <c r="M7" s="117" t="s">
        <v>34</v>
      </c>
      <c r="N7" s="117" t="s">
        <v>35</v>
      </c>
      <c r="O7" s="125" t="s">
        <v>36</v>
      </c>
      <c r="P7" s="125" t="s">
        <v>37</v>
      </c>
      <c r="Q7" s="111" t="s">
        <v>38</v>
      </c>
      <c r="R7" s="111"/>
      <c r="S7" s="111"/>
      <c r="T7" s="111"/>
      <c r="U7" s="111"/>
      <c r="V7" s="111"/>
      <c r="W7" s="139" t="s">
        <v>39</v>
      </c>
      <c r="X7" s="140"/>
      <c r="Y7" s="141" t="s">
        <v>40</v>
      </c>
    </row>
    <row r="8" spans="1:25" ht="38.25" customHeight="1">
      <c r="A8" s="116"/>
      <c r="B8" s="138"/>
      <c r="C8" s="138"/>
      <c r="D8" s="115"/>
      <c r="E8" s="116"/>
      <c r="F8" s="118"/>
      <c r="G8" s="118"/>
      <c r="H8" s="115"/>
      <c r="I8" s="128"/>
      <c r="J8" s="112"/>
      <c r="K8" s="113"/>
      <c r="L8" s="123"/>
      <c r="M8" s="133"/>
      <c r="N8" s="123"/>
      <c r="O8" s="126"/>
      <c r="P8" s="126"/>
      <c r="Q8" s="130" t="s">
        <v>5</v>
      </c>
      <c r="R8" s="130" t="s">
        <v>6</v>
      </c>
      <c r="S8" s="130" t="s">
        <v>41</v>
      </c>
      <c r="T8" s="113" t="s">
        <v>42</v>
      </c>
      <c r="U8" s="131" t="s">
        <v>43</v>
      </c>
      <c r="V8" s="132"/>
      <c r="W8" s="115" t="s">
        <v>44</v>
      </c>
      <c r="X8" s="115" t="s">
        <v>45</v>
      </c>
      <c r="Y8" s="142"/>
    </row>
    <row r="9" spans="1:25" ht="24" customHeight="1">
      <c r="A9" s="116"/>
      <c r="B9" s="138"/>
      <c r="C9" s="138"/>
      <c r="D9" s="115"/>
      <c r="E9" s="116"/>
      <c r="F9" s="119"/>
      <c r="G9" s="119"/>
      <c r="H9" s="115"/>
      <c r="I9" s="129"/>
      <c r="J9" s="112"/>
      <c r="K9" s="113"/>
      <c r="L9" s="124"/>
      <c r="M9" s="134"/>
      <c r="N9" s="124"/>
      <c r="O9" s="126"/>
      <c r="P9" s="126"/>
      <c r="Q9" s="116"/>
      <c r="R9" s="116"/>
      <c r="S9" s="116"/>
      <c r="T9" s="112"/>
      <c r="U9" s="15" t="s">
        <v>46</v>
      </c>
      <c r="V9" s="15" t="s">
        <v>47</v>
      </c>
      <c r="W9" s="115"/>
      <c r="X9" s="115"/>
      <c r="Y9" s="142"/>
    </row>
    <row r="10" spans="1:25" ht="38.25" customHeight="1">
      <c r="A10" s="33" t="s">
        <v>48</v>
      </c>
      <c r="B10" s="34" t="s">
        <v>98</v>
      </c>
      <c r="C10" s="33" t="s">
        <v>49</v>
      </c>
      <c r="D10" s="33" t="s">
        <v>49</v>
      </c>
      <c r="E10" s="33" t="s">
        <v>48</v>
      </c>
      <c r="F10" s="33" t="s">
        <v>50</v>
      </c>
      <c r="G10" s="33" t="s">
        <v>48</v>
      </c>
      <c r="H10" s="33" t="s">
        <v>50</v>
      </c>
      <c r="I10" s="33" t="s">
        <v>51</v>
      </c>
      <c r="J10" s="35" t="s">
        <v>52</v>
      </c>
      <c r="K10" s="33" t="s">
        <v>53</v>
      </c>
      <c r="L10" s="35" t="s">
        <v>54</v>
      </c>
      <c r="M10" s="35" t="s">
        <v>55</v>
      </c>
      <c r="N10" s="33" t="s">
        <v>54</v>
      </c>
      <c r="O10" s="35" t="s">
        <v>56</v>
      </c>
      <c r="P10" s="35" t="s">
        <v>50</v>
      </c>
      <c r="Q10" s="36" t="s">
        <v>57</v>
      </c>
      <c r="R10" s="36" t="s">
        <v>57</v>
      </c>
      <c r="S10" s="36" t="s">
        <v>57</v>
      </c>
      <c r="T10" s="36" t="s">
        <v>57</v>
      </c>
      <c r="U10" s="36" t="s">
        <v>57</v>
      </c>
      <c r="V10" s="33" t="s">
        <v>54</v>
      </c>
      <c r="W10" s="33" t="s">
        <v>48</v>
      </c>
      <c r="X10" s="33" t="s">
        <v>54</v>
      </c>
      <c r="Y10" s="37" t="s">
        <v>58</v>
      </c>
    </row>
    <row r="11" spans="1:25" s="155" customFormat="1" ht="51">
      <c r="A11" s="148" t="s">
        <v>104</v>
      </c>
      <c r="B11" s="148" t="s">
        <v>98</v>
      </c>
      <c r="C11" s="149">
        <v>2023</v>
      </c>
      <c r="D11" s="149">
        <v>2023</v>
      </c>
      <c r="E11" s="149"/>
      <c r="F11" s="149" t="s">
        <v>100</v>
      </c>
      <c r="G11" s="149"/>
      <c r="H11" s="149" t="s">
        <v>100</v>
      </c>
      <c r="I11" s="149" t="s">
        <v>280</v>
      </c>
      <c r="J11" s="150" t="s">
        <v>176</v>
      </c>
      <c r="K11" s="149" t="s">
        <v>177</v>
      </c>
      <c r="L11" s="151" t="s">
        <v>178</v>
      </c>
      <c r="M11" s="150">
        <v>1</v>
      </c>
      <c r="N11" s="152" t="s">
        <v>189</v>
      </c>
      <c r="O11" s="150">
        <v>24</v>
      </c>
      <c r="P11" s="150" t="s">
        <v>100</v>
      </c>
      <c r="Q11" s="153">
        <v>239000</v>
      </c>
      <c r="R11" s="153">
        <v>239000</v>
      </c>
      <c r="S11" s="153"/>
      <c r="T11" s="153">
        <v>478000</v>
      </c>
      <c r="U11" s="147">
        <v>0</v>
      </c>
      <c r="V11" s="149"/>
      <c r="W11" s="149"/>
      <c r="X11" s="149"/>
      <c r="Y11" s="154"/>
    </row>
    <row r="12" spans="1:25" s="155" customFormat="1" ht="38.25">
      <c r="A12" s="148" t="s">
        <v>105</v>
      </c>
      <c r="B12" s="148" t="s">
        <v>98</v>
      </c>
      <c r="C12" s="149">
        <v>2023</v>
      </c>
      <c r="D12" s="149">
        <v>2023</v>
      </c>
      <c r="E12" s="149"/>
      <c r="F12" s="149" t="s">
        <v>100</v>
      </c>
      <c r="G12" s="149"/>
      <c r="H12" s="149" t="s">
        <v>100</v>
      </c>
      <c r="I12" s="149" t="s">
        <v>280</v>
      </c>
      <c r="J12" s="150" t="s">
        <v>126</v>
      </c>
      <c r="K12" s="149" t="s">
        <v>217</v>
      </c>
      <c r="L12" s="152" t="s">
        <v>151</v>
      </c>
      <c r="M12" s="150">
        <v>1</v>
      </c>
      <c r="N12" s="152" t="s">
        <v>139</v>
      </c>
      <c r="O12" s="150">
        <v>12</v>
      </c>
      <c r="P12" s="150" t="s">
        <v>100</v>
      </c>
      <c r="Q12" s="153">
        <v>70500</v>
      </c>
      <c r="R12" s="153"/>
      <c r="S12" s="153"/>
      <c r="T12" s="153">
        <f>SUBTOTAL(9,Q12:S12)</f>
        <v>70500</v>
      </c>
      <c r="U12" s="147">
        <v>0</v>
      </c>
      <c r="V12" s="149"/>
      <c r="W12" s="149"/>
      <c r="X12" s="149"/>
      <c r="Y12" s="154"/>
    </row>
    <row r="13" spans="1:25" s="155" customFormat="1" ht="102">
      <c r="A13" s="148" t="s">
        <v>106</v>
      </c>
      <c r="B13" s="148" t="s">
        <v>98</v>
      </c>
      <c r="C13" s="149">
        <v>2023</v>
      </c>
      <c r="D13" s="149">
        <v>2023</v>
      </c>
      <c r="E13" s="149" t="s">
        <v>204</v>
      </c>
      <c r="F13" s="149" t="s">
        <v>100</v>
      </c>
      <c r="G13" s="149"/>
      <c r="H13" s="149" t="s">
        <v>100</v>
      </c>
      <c r="I13" s="149" t="s">
        <v>280</v>
      </c>
      <c r="J13" s="150" t="s">
        <v>126</v>
      </c>
      <c r="K13" s="149" t="s">
        <v>205</v>
      </c>
      <c r="L13" s="152" t="s">
        <v>206</v>
      </c>
      <c r="M13" s="150">
        <v>1</v>
      </c>
      <c r="N13" s="152" t="s">
        <v>207</v>
      </c>
      <c r="O13" s="150">
        <v>12</v>
      </c>
      <c r="P13" s="150" t="s">
        <v>100</v>
      </c>
      <c r="Q13" s="153">
        <v>2500000</v>
      </c>
      <c r="R13" s="153">
        <v>0</v>
      </c>
      <c r="S13" s="153">
        <v>0</v>
      </c>
      <c r="T13" s="153">
        <f>+Q13</f>
        <v>2500000</v>
      </c>
      <c r="U13" s="147">
        <v>0</v>
      </c>
      <c r="V13" s="149"/>
      <c r="W13" s="149"/>
      <c r="X13" s="149"/>
      <c r="Y13" s="154"/>
    </row>
    <row r="14" spans="1:25" s="155" customFormat="1" ht="25.5">
      <c r="A14" s="148" t="s">
        <v>107</v>
      </c>
      <c r="B14" s="148" t="s">
        <v>98</v>
      </c>
      <c r="C14" s="149">
        <v>2023</v>
      </c>
      <c r="D14" s="149">
        <v>2023</v>
      </c>
      <c r="E14" s="149"/>
      <c r="F14" s="149" t="s">
        <v>100</v>
      </c>
      <c r="G14" s="149"/>
      <c r="H14" s="149" t="s">
        <v>100</v>
      </c>
      <c r="I14" s="149" t="s">
        <v>280</v>
      </c>
      <c r="J14" s="150" t="s">
        <v>126</v>
      </c>
      <c r="K14" s="149" t="s">
        <v>218</v>
      </c>
      <c r="L14" s="152" t="s">
        <v>152</v>
      </c>
      <c r="M14" s="150">
        <v>1</v>
      </c>
      <c r="N14" s="152" t="s">
        <v>139</v>
      </c>
      <c r="O14" s="150">
        <v>12</v>
      </c>
      <c r="P14" s="150" t="s">
        <v>100</v>
      </c>
      <c r="Q14" s="153">
        <v>250000</v>
      </c>
      <c r="R14" s="153"/>
      <c r="S14" s="153"/>
      <c r="T14" s="153">
        <f>SUBTOTAL(9,Q14:S14)</f>
        <v>250000</v>
      </c>
      <c r="U14" s="147">
        <v>0</v>
      </c>
      <c r="V14" s="149"/>
      <c r="W14" s="149"/>
      <c r="X14" s="149"/>
      <c r="Y14" s="154"/>
    </row>
    <row r="15" spans="1:25" s="155" customFormat="1" ht="25.5">
      <c r="A15" s="148" t="s">
        <v>108</v>
      </c>
      <c r="B15" s="148" t="s">
        <v>98</v>
      </c>
      <c r="C15" s="149">
        <v>2023</v>
      </c>
      <c r="D15" s="149">
        <v>2024</v>
      </c>
      <c r="E15" s="149"/>
      <c r="F15" s="149" t="s">
        <v>100</v>
      </c>
      <c r="G15" s="149"/>
      <c r="H15" s="149" t="s">
        <v>100</v>
      </c>
      <c r="I15" s="149" t="s">
        <v>280</v>
      </c>
      <c r="J15" s="150" t="s">
        <v>126</v>
      </c>
      <c r="K15" s="149" t="s">
        <v>219</v>
      </c>
      <c r="L15" s="152" t="s">
        <v>153</v>
      </c>
      <c r="M15" s="150">
        <v>2</v>
      </c>
      <c r="N15" s="152" t="s">
        <v>139</v>
      </c>
      <c r="O15" s="150">
        <v>12</v>
      </c>
      <c r="P15" s="150" t="s">
        <v>100</v>
      </c>
      <c r="Q15" s="153">
        <v>150000</v>
      </c>
      <c r="S15" s="153"/>
      <c r="T15" s="153">
        <f>SUBTOTAL(9,Q15:S15)</f>
        <v>150000</v>
      </c>
      <c r="U15" s="147">
        <v>0</v>
      </c>
      <c r="V15" s="149"/>
      <c r="W15" s="149"/>
      <c r="X15" s="149"/>
      <c r="Y15" s="154"/>
    </row>
    <row r="16" spans="1:25" s="155" customFormat="1" ht="153">
      <c r="A16" s="148" t="s">
        <v>109</v>
      </c>
      <c r="B16" s="148" t="s">
        <v>98</v>
      </c>
      <c r="C16" s="149">
        <v>2023</v>
      </c>
      <c r="D16" s="149">
        <v>2024</v>
      </c>
      <c r="E16" s="149"/>
      <c r="F16" s="149" t="s">
        <v>100</v>
      </c>
      <c r="G16" s="149"/>
      <c r="H16" s="149" t="s">
        <v>158</v>
      </c>
      <c r="I16" s="149" t="s">
        <v>280</v>
      </c>
      <c r="J16" s="150" t="s">
        <v>126</v>
      </c>
      <c r="K16" s="149" t="s">
        <v>159</v>
      </c>
      <c r="L16" s="156" t="s">
        <v>160</v>
      </c>
      <c r="M16" s="150">
        <v>2</v>
      </c>
      <c r="N16" s="151" t="s">
        <v>161</v>
      </c>
      <c r="O16" s="150">
        <v>24</v>
      </c>
      <c r="P16" s="150" t="s">
        <v>158</v>
      </c>
      <c r="Q16" s="153">
        <v>184100</v>
      </c>
      <c r="R16" s="153">
        <v>21600</v>
      </c>
      <c r="T16" s="153">
        <f>R16+Q16</f>
        <v>205700</v>
      </c>
      <c r="U16" s="147">
        <v>0</v>
      </c>
      <c r="V16" s="149"/>
      <c r="W16" s="149"/>
      <c r="X16" s="149"/>
      <c r="Y16" s="154"/>
    </row>
    <row r="17" spans="1:25" s="155" customFormat="1" ht="76.5">
      <c r="A17" s="148" t="s">
        <v>110</v>
      </c>
      <c r="B17" s="148" t="s">
        <v>98</v>
      </c>
      <c r="C17" s="149">
        <v>2023</v>
      </c>
      <c r="D17" s="149">
        <v>2024</v>
      </c>
      <c r="E17" s="149"/>
      <c r="F17" s="149" t="s">
        <v>100</v>
      </c>
      <c r="G17" s="149"/>
      <c r="H17" s="149" t="s">
        <v>158</v>
      </c>
      <c r="I17" s="149" t="s">
        <v>280</v>
      </c>
      <c r="J17" s="150" t="s">
        <v>136</v>
      </c>
      <c r="K17" s="149" t="s">
        <v>179</v>
      </c>
      <c r="L17" s="151" t="s">
        <v>180</v>
      </c>
      <c r="M17" s="150">
        <v>2</v>
      </c>
      <c r="N17" s="151" t="s">
        <v>161</v>
      </c>
      <c r="O17" s="150">
        <v>36</v>
      </c>
      <c r="P17" s="150" t="s">
        <v>100</v>
      </c>
      <c r="Q17" s="153">
        <v>847539.17</v>
      </c>
      <c r="R17" s="153">
        <v>847539.17</v>
      </c>
      <c r="S17" s="157">
        <v>847539.17</v>
      </c>
      <c r="T17" s="153">
        <f>SUM(Q17:S17)</f>
        <v>2542617.5100000002</v>
      </c>
      <c r="U17" s="147">
        <v>0</v>
      </c>
      <c r="V17" s="149"/>
      <c r="W17" s="149"/>
      <c r="X17" s="149"/>
      <c r="Y17" s="154"/>
    </row>
    <row r="18" spans="1:25" s="155" customFormat="1" ht="51">
      <c r="A18" s="148" t="s">
        <v>111</v>
      </c>
      <c r="B18" s="148" t="s">
        <v>98</v>
      </c>
      <c r="C18" s="149">
        <v>2023</v>
      </c>
      <c r="D18" s="149">
        <v>2024</v>
      </c>
      <c r="E18" s="149"/>
      <c r="F18" s="149" t="s">
        <v>100</v>
      </c>
      <c r="G18" s="149"/>
      <c r="H18" s="149" t="s">
        <v>100</v>
      </c>
      <c r="I18" s="149" t="s">
        <v>280</v>
      </c>
      <c r="J18" s="150" t="s">
        <v>136</v>
      </c>
      <c r="K18" s="148" t="s">
        <v>181</v>
      </c>
      <c r="L18" s="151" t="s">
        <v>182</v>
      </c>
      <c r="M18" s="150">
        <v>1</v>
      </c>
      <c r="N18" s="151" t="s">
        <v>161</v>
      </c>
      <c r="O18" s="150">
        <v>36</v>
      </c>
      <c r="P18" s="150" t="s">
        <v>100</v>
      </c>
      <c r="Q18" s="153">
        <v>1500000</v>
      </c>
      <c r="R18" s="153">
        <v>1500000</v>
      </c>
      <c r="S18" s="153">
        <v>5042880</v>
      </c>
      <c r="T18" s="153">
        <f>SUBTOTAL(9,Q18:S18)</f>
        <v>8042880</v>
      </c>
      <c r="U18" s="147">
        <v>0</v>
      </c>
      <c r="V18" s="149"/>
      <c r="W18" s="149"/>
      <c r="X18" s="149"/>
      <c r="Y18" s="154"/>
    </row>
    <row r="19" spans="1:25" s="155" customFormat="1" ht="38.25">
      <c r="A19" s="148" t="s">
        <v>112</v>
      </c>
      <c r="B19" s="148" t="s">
        <v>98</v>
      </c>
      <c r="C19" s="149">
        <v>2023</v>
      </c>
      <c r="D19" s="149">
        <v>2023</v>
      </c>
      <c r="E19" s="149"/>
      <c r="F19" s="149" t="s">
        <v>100</v>
      </c>
      <c r="G19" s="149"/>
      <c r="H19" s="149" t="s">
        <v>158</v>
      </c>
      <c r="I19" s="149" t="s">
        <v>280</v>
      </c>
      <c r="J19" s="150" t="s">
        <v>126</v>
      </c>
      <c r="K19" s="149" t="s">
        <v>183</v>
      </c>
      <c r="L19" s="151" t="s">
        <v>184</v>
      </c>
      <c r="M19" s="150">
        <v>2</v>
      </c>
      <c r="N19" s="151" t="s">
        <v>161</v>
      </c>
      <c r="O19" s="150">
        <v>12</v>
      </c>
      <c r="P19" s="150" t="s">
        <v>100</v>
      </c>
      <c r="Q19" s="153">
        <v>250000</v>
      </c>
      <c r="R19" s="153"/>
      <c r="S19" s="153"/>
      <c r="T19" s="153">
        <v>250000</v>
      </c>
      <c r="U19" s="147">
        <v>0</v>
      </c>
      <c r="V19" s="149"/>
      <c r="W19" s="149"/>
      <c r="X19" s="149"/>
      <c r="Y19" s="154"/>
    </row>
    <row r="20" spans="1:25" s="155" customFormat="1" ht="25.5">
      <c r="A20" s="148" t="s">
        <v>113</v>
      </c>
      <c r="B20" s="148" t="s">
        <v>98</v>
      </c>
      <c r="C20" s="149">
        <v>2023</v>
      </c>
      <c r="D20" s="149">
        <v>2024</v>
      </c>
      <c r="E20" s="149"/>
      <c r="F20" s="149" t="s">
        <v>100</v>
      </c>
      <c r="G20" s="149"/>
      <c r="H20" s="149" t="s">
        <v>223</v>
      </c>
      <c r="I20" s="149" t="s">
        <v>280</v>
      </c>
      <c r="J20" s="150" t="s">
        <v>126</v>
      </c>
      <c r="K20" s="149" t="s">
        <v>185</v>
      </c>
      <c r="L20" s="152" t="s">
        <v>186</v>
      </c>
      <c r="M20" s="150">
        <v>2</v>
      </c>
      <c r="N20" s="151" t="s">
        <v>161</v>
      </c>
      <c r="O20" s="150">
        <v>12</v>
      </c>
      <c r="P20" s="150" t="s">
        <v>100</v>
      </c>
      <c r="Q20" s="153">
        <v>290000</v>
      </c>
      <c r="S20" s="153"/>
      <c r="T20" s="153">
        <f>Q20</f>
        <v>290000</v>
      </c>
      <c r="U20" s="147">
        <v>0</v>
      </c>
      <c r="V20" s="149"/>
      <c r="W20" s="149"/>
      <c r="X20" s="149"/>
      <c r="Y20" s="154"/>
    </row>
    <row r="21" spans="1:25" s="155" customFormat="1" ht="34.5" customHeight="1">
      <c r="A21" s="148" t="s">
        <v>114</v>
      </c>
      <c r="B21" s="148" t="s">
        <v>98</v>
      </c>
      <c r="C21" s="149">
        <v>2023</v>
      </c>
      <c r="D21" s="149">
        <v>2024</v>
      </c>
      <c r="E21" s="149"/>
      <c r="F21" s="149" t="s">
        <v>100</v>
      </c>
      <c r="G21" s="149"/>
      <c r="H21" s="149" t="s">
        <v>223</v>
      </c>
      <c r="I21" s="149" t="s">
        <v>280</v>
      </c>
      <c r="J21" s="150" t="s">
        <v>126</v>
      </c>
      <c r="K21" s="149" t="s">
        <v>187</v>
      </c>
      <c r="L21" s="151" t="s">
        <v>188</v>
      </c>
      <c r="M21" s="150">
        <v>2</v>
      </c>
      <c r="N21" s="151" t="s">
        <v>161</v>
      </c>
      <c r="O21" s="150">
        <v>12</v>
      </c>
      <c r="P21" s="150" t="s">
        <v>100</v>
      </c>
      <c r="Q21" s="153">
        <v>170000</v>
      </c>
      <c r="S21" s="153"/>
      <c r="T21" s="153">
        <f>Q21</f>
        <v>170000</v>
      </c>
      <c r="U21" s="147">
        <v>0</v>
      </c>
      <c r="V21" s="149"/>
      <c r="W21" s="149"/>
      <c r="X21" s="149"/>
      <c r="Y21" s="154"/>
    </row>
    <row r="22" spans="1:25" s="155" customFormat="1" ht="72.75" customHeight="1">
      <c r="A22" s="148" t="s">
        <v>115</v>
      </c>
      <c r="B22" s="148" t="s">
        <v>98</v>
      </c>
      <c r="C22" s="149">
        <v>2023</v>
      </c>
      <c r="D22" s="149">
        <v>2024</v>
      </c>
      <c r="F22" s="158" t="s">
        <v>100</v>
      </c>
      <c r="G22" s="158"/>
      <c r="H22" s="158" t="s">
        <v>135</v>
      </c>
      <c r="I22" s="149" t="s">
        <v>280</v>
      </c>
      <c r="J22" s="150" t="s">
        <v>126</v>
      </c>
      <c r="K22" s="149"/>
      <c r="L22" s="152" t="s">
        <v>261</v>
      </c>
      <c r="M22" s="150">
        <v>1</v>
      </c>
      <c r="N22" s="152" t="s">
        <v>139</v>
      </c>
      <c r="O22" s="150">
        <v>12</v>
      </c>
      <c r="P22" s="150" t="s">
        <v>100</v>
      </c>
      <c r="Q22" s="153">
        <v>150000</v>
      </c>
      <c r="S22" s="159"/>
      <c r="T22" s="153">
        <f>SUBTOTAL(9,Q22:S22)</f>
        <v>150000</v>
      </c>
      <c r="U22" s="147"/>
      <c r="V22" s="149"/>
      <c r="W22" s="149"/>
      <c r="X22" s="149"/>
      <c r="Y22" s="154"/>
    </row>
    <row r="23" spans="1:25" s="155" customFormat="1" ht="38.25">
      <c r="A23" s="148" t="s">
        <v>116</v>
      </c>
      <c r="B23" s="148" t="s">
        <v>98</v>
      </c>
      <c r="C23" s="149">
        <v>2023</v>
      </c>
      <c r="D23" s="149">
        <v>2023</v>
      </c>
      <c r="E23" s="149"/>
      <c r="F23" s="149" t="s">
        <v>100</v>
      </c>
      <c r="G23" s="149"/>
      <c r="H23" s="149" t="s">
        <v>135</v>
      </c>
      <c r="I23" s="149" t="s">
        <v>280</v>
      </c>
      <c r="J23" s="150" t="s">
        <v>126</v>
      </c>
      <c r="K23" s="149" t="s">
        <v>224</v>
      </c>
      <c r="L23" s="152" t="s">
        <v>208</v>
      </c>
      <c r="M23" s="150">
        <v>1</v>
      </c>
      <c r="N23" s="152" t="s">
        <v>209</v>
      </c>
      <c r="O23" s="150">
        <v>12</v>
      </c>
      <c r="P23" s="150" t="s">
        <v>135</v>
      </c>
      <c r="Q23" s="153">
        <v>2950000</v>
      </c>
      <c r="R23" s="153">
        <v>0</v>
      </c>
      <c r="S23" s="153">
        <v>0</v>
      </c>
      <c r="T23" s="153">
        <v>2950000</v>
      </c>
      <c r="U23" s="147">
        <v>0</v>
      </c>
      <c r="V23" s="149"/>
      <c r="W23" s="149"/>
      <c r="X23" s="149"/>
      <c r="Y23" s="154"/>
    </row>
    <row r="24" spans="1:25" s="155" customFormat="1" ht="38.25">
      <c r="A24" s="148" t="s">
        <v>117</v>
      </c>
      <c r="B24" s="148" t="s">
        <v>98</v>
      </c>
      <c r="C24" s="149">
        <v>2023</v>
      </c>
      <c r="D24" s="149">
        <v>2024</v>
      </c>
      <c r="E24" s="149"/>
      <c r="F24" s="149" t="s">
        <v>100</v>
      </c>
      <c r="G24" s="149"/>
      <c r="H24" s="149" t="s">
        <v>135</v>
      </c>
      <c r="I24" s="149" t="s">
        <v>280</v>
      </c>
      <c r="J24" s="150" t="s">
        <v>126</v>
      </c>
      <c r="K24" s="149" t="s">
        <v>224</v>
      </c>
      <c r="L24" s="152" t="s">
        <v>210</v>
      </c>
      <c r="M24" s="150">
        <v>1</v>
      </c>
      <c r="N24" s="152" t="s">
        <v>209</v>
      </c>
      <c r="O24" s="150">
        <v>12</v>
      </c>
      <c r="P24" s="150" t="s">
        <v>135</v>
      </c>
      <c r="Q24" s="153">
        <v>2950000</v>
      </c>
      <c r="R24" s="153">
        <v>0</v>
      </c>
      <c r="S24" s="153">
        <v>0</v>
      </c>
      <c r="T24" s="153">
        <v>2950000</v>
      </c>
      <c r="U24" s="147">
        <v>0</v>
      </c>
      <c r="V24" s="149"/>
      <c r="W24" s="149"/>
      <c r="X24" s="149"/>
      <c r="Y24" s="154"/>
    </row>
    <row r="25" spans="1:25" s="155" customFormat="1" ht="114.75">
      <c r="A25" s="148" t="s">
        <v>118</v>
      </c>
      <c r="B25" s="148" t="s">
        <v>98</v>
      </c>
      <c r="C25" s="149">
        <v>2023</v>
      </c>
      <c r="D25" s="149">
        <v>2023</v>
      </c>
      <c r="E25" s="149"/>
      <c r="F25" s="149" t="s">
        <v>100</v>
      </c>
      <c r="G25" s="149"/>
      <c r="H25" s="149" t="s">
        <v>100</v>
      </c>
      <c r="I25" s="149" t="s">
        <v>280</v>
      </c>
      <c r="J25" s="150" t="s">
        <v>136</v>
      </c>
      <c r="K25" s="149" t="s">
        <v>149</v>
      </c>
      <c r="L25" s="160" t="s">
        <v>211</v>
      </c>
      <c r="M25" s="150">
        <v>1</v>
      </c>
      <c r="N25" s="152" t="s">
        <v>212</v>
      </c>
      <c r="O25" s="150">
        <v>48</v>
      </c>
      <c r="P25" s="150" t="s">
        <v>135</v>
      </c>
      <c r="Q25" s="153">
        <v>682500</v>
      </c>
      <c r="R25" s="153">
        <v>682500</v>
      </c>
      <c r="S25" s="153">
        <v>1365000</v>
      </c>
      <c r="T25" s="153">
        <v>2730000</v>
      </c>
      <c r="U25" s="147">
        <v>0</v>
      </c>
      <c r="V25" s="149"/>
      <c r="W25" s="149"/>
      <c r="X25" s="149"/>
      <c r="Y25" s="154"/>
    </row>
    <row r="26" spans="1:25" s="155" customFormat="1" ht="114.75">
      <c r="A26" s="148" t="s">
        <v>119</v>
      </c>
      <c r="B26" s="148" t="s">
        <v>98</v>
      </c>
      <c r="C26" s="149">
        <v>2023</v>
      </c>
      <c r="D26" s="149">
        <v>2023</v>
      </c>
      <c r="E26" s="149"/>
      <c r="F26" s="149" t="s">
        <v>100</v>
      </c>
      <c r="G26" s="149"/>
      <c r="H26" s="149" t="s">
        <v>100</v>
      </c>
      <c r="I26" s="149" t="s">
        <v>280</v>
      </c>
      <c r="J26" s="150" t="s">
        <v>126</v>
      </c>
      <c r="K26" s="149" t="s">
        <v>236</v>
      </c>
      <c r="L26" s="152" t="s">
        <v>213</v>
      </c>
      <c r="M26" s="150">
        <v>1</v>
      </c>
      <c r="N26" s="152" t="s">
        <v>212</v>
      </c>
      <c r="O26" s="150">
        <v>12</v>
      </c>
      <c r="P26" s="150" t="s">
        <v>100</v>
      </c>
      <c r="Q26" s="153">
        <v>800000</v>
      </c>
      <c r="R26" s="153"/>
      <c r="S26" s="153"/>
      <c r="T26" s="153">
        <v>800000</v>
      </c>
      <c r="U26" s="147">
        <v>0</v>
      </c>
      <c r="V26" s="149"/>
      <c r="W26" s="149"/>
      <c r="X26" s="149"/>
      <c r="Y26" s="154"/>
    </row>
    <row r="27" spans="1:25" s="155" customFormat="1" ht="112.5" customHeight="1">
      <c r="A27" s="148" t="s">
        <v>120</v>
      </c>
      <c r="B27" s="148" t="s">
        <v>98</v>
      </c>
      <c r="C27" s="149">
        <v>2023</v>
      </c>
      <c r="D27" s="149">
        <v>2024</v>
      </c>
      <c r="E27" s="149"/>
      <c r="F27" s="149" t="s">
        <v>100</v>
      </c>
      <c r="G27" s="149"/>
      <c r="H27" s="149" t="s">
        <v>100</v>
      </c>
      <c r="I27" s="149" t="s">
        <v>280</v>
      </c>
      <c r="J27" s="150" t="s">
        <v>126</v>
      </c>
      <c r="K27" s="149" t="s">
        <v>237</v>
      </c>
      <c r="L27" s="152" t="s">
        <v>238</v>
      </c>
      <c r="M27" s="150">
        <v>1</v>
      </c>
      <c r="N27" s="151" t="s">
        <v>212</v>
      </c>
      <c r="O27" s="150">
        <v>12</v>
      </c>
      <c r="P27" s="150" t="s">
        <v>100</v>
      </c>
      <c r="Q27" s="153">
        <v>200000</v>
      </c>
      <c r="R27" s="153"/>
      <c r="S27" s="153"/>
      <c r="T27" s="153">
        <v>200000</v>
      </c>
      <c r="U27" s="147">
        <v>0</v>
      </c>
      <c r="V27" s="149"/>
      <c r="W27" s="149"/>
      <c r="X27" s="149"/>
      <c r="Y27" s="154"/>
    </row>
    <row r="28" spans="1:25" s="155" customFormat="1" ht="51">
      <c r="A28" s="148" t="s">
        <v>121</v>
      </c>
      <c r="B28" s="148" t="s">
        <v>98</v>
      </c>
      <c r="C28" s="149">
        <v>2023</v>
      </c>
      <c r="D28" s="149">
        <v>2023</v>
      </c>
      <c r="E28" s="149"/>
      <c r="F28" s="149" t="s">
        <v>100</v>
      </c>
      <c r="G28" s="149"/>
      <c r="H28" s="149" t="s">
        <v>135</v>
      </c>
      <c r="I28" s="149" t="s">
        <v>280</v>
      </c>
      <c r="J28" s="150" t="s">
        <v>126</v>
      </c>
      <c r="K28" s="149" t="s">
        <v>239</v>
      </c>
      <c r="L28" s="151" t="s">
        <v>214</v>
      </c>
      <c r="M28" s="150">
        <v>1</v>
      </c>
      <c r="N28" s="151" t="s">
        <v>215</v>
      </c>
      <c r="O28" s="150">
        <v>12</v>
      </c>
      <c r="P28" s="150" t="s">
        <v>100</v>
      </c>
      <c r="Q28" s="153">
        <v>500000</v>
      </c>
      <c r="R28" s="153"/>
      <c r="S28" s="153"/>
      <c r="T28" s="153">
        <v>500000</v>
      </c>
      <c r="U28" s="147">
        <v>0</v>
      </c>
      <c r="V28" s="149"/>
      <c r="W28" s="149"/>
      <c r="X28" s="149"/>
      <c r="Y28" s="154"/>
    </row>
    <row r="29" spans="1:25" s="155" customFormat="1" ht="76.5">
      <c r="A29" s="148" t="s">
        <v>122</v>
      </c>
      <c r="B29" s="148" t="s">
        <v>98</v>
      </c>
      <c r="C29" s="149">
        <v>2023</v>
      </c>
      <c r="D29" s="149">
        <v>2023</v>
      </c>
      <c r="E29" s="149"/>
      <c r="F29" s="149" t="s">
        <v>100</v>
      </c>
      <c r="G29" s="149"/>
      <c r="H29" s="149" t="s">
        <v>100</v>
      </c>
      <c r="I29" s="149" t="s">
        <v>280</v>
      </c>
      <c r="J29" s="150" t="s">
        <v>126</v>
      </c>
      <c r="K29" s="149" t="s">
        <v>240</v>
      </c>
      <c r="L29" s="152" t="s">
        <v>241</v>
      </c>
      <c r="M29" s="150">
        <v>1</v>
      </c>
      <c r="N29" s="151" t="s">
        <v>216</v>
      </c>
      <c r="O29" s="150">
        <v>12</v>
      </c>
      <c r="P29" s="150" t="s">
        <v>100</v>
      </c>
      <c r="Q29" s="153">
        <v>129840</v>
      </c>
      <c r="R29" s="153"/>
      <c r="S29" s="153"/>
      <c r="T29" s="153">
        <v>129840</v>
      </c>
      <c r="U29" s="147">
        <v>0</v>
      </c>
      <c r="V29" s="149"/>
      <c r="W29" s="149"/>
      <c r="X29" s="149"/>
      <c r="Y29" s="154"/>
    </row>
    <row r="30" spans="1:25" s="155" customFormat="1" ht="51">
      <c r="A30" s="148" t="s">
        <v>123</v>
      </c>
      <c r="B30" s="148" t="s">
        <v>98</v>
      </c>
      <c r="C30" s="149">
        <v>2023</v>
      </c>
      <c r="D30" s="149">
        <v>2024</v>
      </c>
      <c r="E30" s="149"/>
      <c r="F30" s="149" t="s">
        <v>100</v>
      </c>
      <c r="G30" s="149"/>
      <c r="H30" s="149" t="s">
        <v>135</v>
      </c>
      <c r="I30" s="149" t="s">
        <v>280</v>
      </c>
      <c r="J30" s="150" t="s">
        <v>126</v>
      </c>
      <c r="K30" s="149" t="s">
        <v>242</v>
      </c>
      <c r="L30" s="151" t="s">
        <v>214</v>
      </c>
      <c r="M30" s="150">
        <v>1</v>
      </c>
      <c r="N30" s="151" t="s">
        <v>215</v>
      </c>
      <c r="O30" s="150">
        <v>12</v>
      </c>
      <c r="P30" s="150" t="s">
        <v>100</v>
      </c>
      <c r="Q30" s="153">
        <v>550000</v>
      </c>
      <c r="R30" s="153"/>
      <c r="T30" s="153">
        <v>550000</v>
      </c>
      <c r="U30" s="147">
        <v>0</v>
      </c>
      <c r="V30" s="149"/>
      <c r="W30" s="149"/>
      <c r="X30" s="149"/>
      <c r="Y30" s="154"/>
    </row>
    <row r="31" spans="1:25" s="155" customFormat="1" ht="63.75">
      <c r="A31" s="148" t="s">
        <v>265</v>
      </c>
      <c r="B31" s="148" t="s">
        <v>98</v>
      </c>
      <c r="C31" s="149">
        <v>2023</v>
      </c>
      <c r="D31" s="149">
        <v>2023</v>
      </c>
      <c r="E31" s="149"/>
      <c r="F31" s="149" t="s">
        <v>100</v>
      </c>
      <c r="G31" s="149"/>
      <c r="H31" s="149" t="s">
        <v>100</v>
      </c>
      <c r="I31" s="149" t="s">
        <v>280</v>
      </c>
      <c r="J31" s="150" t="s">
        <v>126</v>
      </c>
      <c r="K31" s="149" t="s">
        <v>237</v>
      </c>
      <c r="L31" s="152" t="s">
        <v>243</v>
      </c>
      <c r="M31" s="150">
        <v>1</v>
      </c>
      <c r="N31" s="152" t="s">
        <v>212</v>
      </c>
      <c r="O31" s="150">
        <v>12</v>
      </c>
      <c r="P31" s="150" t="s">
        <v>100</v>
      </c>
      <c r="Q31" s="153">
        <v>100000</v>
      </c>
      <c r="R31" s="153"/>
      <c r="T31" s="153">
        <v>100000</v>
      </c>
      <c r="U31" s="147">
        <v>0</v>
      </c>
      <c r="V31" s="149"/>
      <c r="W31" s="149"/>
      <c r="X31" s="149"/>
      <c r="Y31" s="154"/>
    </row>
    <row r="32" spans="1:24" s="164" customFormat="1" ht="112.5" customHeight="1">
      <c r="A32" s="148" t="s">
        <v>266</v>
      </c>
      <c r="B32" s="148" t="s">
        <v>98</v>
      </c>
      <c r="C32" s="149">
        <v>2023</v>
      </c>
      <c r="D32" s="149">
        <v>2024</v>
      </c>
      <c r="E32" s="155"/>
      <c r="F32" s="158" t="s">
        <v>100</v>
      </c>
      <c r="G32" s="158"/>
      <c r="H32" s="158" t="s">
        <v>158</v>
      </c>
      <c r="I32" s="149" t="s">
        <v>280</v>
      </c>
      <c r="J32" s="150" t="s">
        <v>136</v>
      </c>
      <c r="K32" s="149" t="s">
        <v>257</v>
      </c>
      <c r="L32" s="151" t="s">
        <v>250</v>
      </c>
      <c r="M32" s="161">
        <v>1</v>
      </c>
      <c r="N32" s="151" t="s">
        <v>161</v>
      </c>
      <c r="O32" s="162">
        <v>36</v>
      </c>
      <c r="P32" s="158" t="s">
        <v>135</v>
      </c>
      <c r="Q32" s="147">
        <v>1078333.33</v>
      </c>
      <c r="R32" s="147">
        <v>1078333.33</v>
      </c>
      <c r="S32" s="163">
        <v>1078333.34</v>
      </c>
      <c r="T32" s="147">
        <f>SUM(Q32:S32)</f>
        <v>3235000</v>
      </c>
      <c r="U32" s="147">
        <v>0</v>
      </c>
      <c r="V32" s="155"/>
      <c r="W32" s="155"/>
      <c r="X32" s="149"/>
    </row>
    <row r="33" spans="1:24" s="164" customFormat="1" ht="114.75">
      <c r="A33" s="148" t="s">
        <v>267</v>
      </c>
      <c r="B33" s="148" t="s">
        <v>98</v>
      </c>
      <c r="C33" s="149">
        <v>2023</v>
      </c>
      <c r="D33" s="149">
        <v>2024</v>
      </c>
      <c r="E33" s="155"/>
      <c r="F33" s="158" t="s">
        <v>100</v>
      </c>
      <c r="G33" s="158"/>
      <c r="H33" s="158" t="s">
        <v>100</v>
      </c>
      <c r="I33" s="149" t="s">
        <v>280</v>
      </c>
      <c r="J33" s="150" t="s">
        <v>251</v>
      </c>
      <c r="K33" s="149" t="s">
        <v>252</v>
      </c>
      <c r="L33" s="151" t="s">
        <v>253</v>
      </c>
      <c r="M33" s="161">
        <v>2</v>
      </c>
      <c r="N33" s="151" t="s">
        <v>161</v>
      </c>
      <c r="O33" s="162"/>
      <c r="P33" s="158" t="s">
        <v>100</v>
      </c>
      <c r="Q33" s="147">
        <v>160000</v>
      </c>
      <c r="R33" s="147"/>
      <c r="S33" s="147"/>
      <c r="T33" s="147">
        <f>Q33</f>
        <v>160000</v>
      </c>
      <c r="U33" s="147">
        <v>0</v>
      </c>
      <c r="V33" s="155"/>
      <c r="W33" s="155"/>
      <c r="X33" s="149"/>
    </row>
    <row r="34" spans="1:24" s="164" customFormat="1" ht="127.5">
      <c r="A34" s="148" t="s">
        <v>268</v>
      </c>
      <c r="B34" s="148" t="s">
        <v>98</v>
      </c>
      <c r="C34" s="149">
        <v>2023</v>
      </c>
      <c r="D34" s="149">
        <v>2024</v>
      </c>
      <c r="E34" s="155"/>
      <c r="F34" s="158" t="s">
        <v>100</v>
      </c>
      <c r="G34" s="158"/>
      <c r="H34" s="158" t="s">
        <v>100</v>
      </c>
      <c r="I34" s="149" t="s">
        <v>280</v>
      </c>
      <c r="J34" s="150" t="s">
        <v>251</v>
      </c>
      <c r="K34" s="149" t="s">
        <v>254</v>
      </c>
      <c r="L34" s="151" t="s">
        <v>255</v>
      </c>
      <c r="M34" s="161">
        <v>2</v>
      </c>
      <c r="N34" s="151" t="s">
        <v>161</v>
      </c>
      <c r="O34" s="162"/>
      <c r="P34" s="158" t="s">
        <v>100</v>
      </c>
      <c r="Q34" s="147">
        <v>200000</v>
      </c>
      <c r="R34" s="147"/>
      <c r="S34" s="147"/>
      <c r="T34" s="147">
        <f>Q34</f>
        <v>200000</v>
      </c>
      <c r="U34" s="147">
        <v>0</v>
      </c>
      <c r="V34" s="155"/>
      <c r="W34" s="155"/>
      <c r="X34" s="149"/>
    </row>
    <row r="35" spans="1:24" s="155" customFormat="1" ht="117" customHeight="1">
      <c r="A35" s="148" t="s">
        <v>269</v>
      </c>
      <c r="B35" s="148" t="s">
        <v>98</v>
      </c>
      <c r="C35" s="149">
        <v>2023</v>
      </c>
      <c r="D35" s="149">
        <v>2024</v>
      </c>
      <c r="F35" s="158" t="s">
        <v>100</v>
      </c>
      <c r="G35" s="158"/>
      <c r="H35" s="158" t="s">
        <v>100</v>
      </c>
      <c r="I35" s="149" t="s">
        <v>280</v>
      </c>
      <c r="J35" s="158" t="s">
        <v>251</v>
      </c>
      <c r="K35" s="158" t="s">
        <v>252</v>
      </c>
      <c r="L35" s="151" t="s">
        <v>256</v>
      </c>
      <c r="M35" s="161">
        <v>2</v>
      </c>
      <c r="N35" s="165" t="s">
        <v>161</v>
      </c>
      <c r="O35" s="162"/>
      <c r="P35" s="158" t="s">
        <v>100</v>
      </c>
      <c r="Q35" s="158">
        <v>360000</v>
      </c>
      <c r="R35" s="158"/>
      <c r="S35" s="158"/>
      <c r="T35" s="147">
        <f>Q35</f>
        <v>360000</v>
      </c>
      <c r="U35" s="147">
        <v>0</v>
      </c>
      <c r="X35" s="149"/>
    </row>
    <row r="36" spans="1:25" s="155" customFormat="1" ht="76.5">
      <c r="A36" s="148" t="s">
        <v>270</v>
      </c>
      <c r="B36" s="148" t="s">
        <v>98</v>
      </c>
      <c r="C36" s="149">
        <v>2023</v>
      </c>
      <c r="D36" s="149">
        <v>2024</v>
      </c>
      <c r="E36" s="149"/>
      <c r="F36" s="149" t="s">
        <v>100</v>
      </c>
      <c r="G36" s="149"/>
      <c r="H36" s="149" t="s">
        <v>135</v>
      </c>
      <c r="I36" s="149" t="s">
        <v>280</v>
      </c>
      <c r="J36" s="150" t="s">
        <v>126</v>
      </c>
      <c r="K36" s="149" t="s">
        <v>237</v>
      </c>
      <c r="L36" s="152" t="s">
        <v>248</v>
      </c>
      <c r="M36" s="150">
        <v>1</v>
      </c>
      <c r="N36" s="152" t="s">
        <v>244</v>
      </c>
      <c r="O36" s="150">
        <v>12</v>
      </c>
      <c r="P36" s="150" t="s">
        <v>100</v>
      </c>
      <c r="Q36" s="153">
        <v>560000</v>
      </c>
      <c r="S36" s="153"/>
      <c r="T36" s="153">
        <v>560000</v>
      </c>
      <c r="U36" s="147">
        <v>0</v>
      </c>
      <c r="V36" s="149"/>
      <c r="W36" s="149"/>
      <c r="X36" s="149"/>
      <c r="Y36" s="154"/>
    </row>
    <row r="37" spans="1:25" s="155" customFormat="1" ht="76.5">
      <c r="A37" s="148" t="s">
        <v>271</v>
      </c>
      <c r="B37" s="148" t="s">
        <v>98</v>
      </c>
      <c r="C37" s="149">
        <v>2023</v>
      </c>
      <c r="D37" s="149">
        <v>2024</v>
      </c>
      <c r="E37" s="149"/>
      <c r="F37" s="149" t="s">
        <v>100</v>
      </c>
      <c r="G37" s="149"/>
      <c r="H37" s="149" t="s">
        <v>135</v>
      </c>
      <c r="I37" s="149" t="s">
        <v>280</v>
      </c>
      <c r="J37" s="150" t="s">
        <v>126</v>
      </c>
      <c r="K37" s="149" t="s">
        <v>237</v>
      </c>
      <c r="L37" s="152" t="s">
        <v>249</v>
      </c>
      <c r="M37" s="150">
        <v>1</v>
      </c>
      <c r="N37" s="152" t="s">
        <v>244</v>
      </c>
      <c r="O37" s="150">
        <v>12</v>
      </c>
      <c r="P37" s="150" t="s">
        <v>100</v>
      </c>
      <c r="Q37" s="153">
        <v>765000</v>
      </c>
      <c r="S37" s="153"/>
      <c r="T37" s="153">
        <v>765000</v>
      </c>
      <c r="U37" s="147">
        <v>0</v>
      </c>
      <c r="V37" s="149"/>
      <c r="W37" s="149"/>
      <c r="X37" s="149"/>
      <c r="Y37" s="154"/>
    </row>
    <row r="38" spans="1:25" s="155" customFormat="1" ht="25.5">
      <c r="A38" s="148" t="s">
        <v>272</v>
      </c>
      <c r="B38" s="148" t="s">
        <v>98</v>
      </c>
      <c r="C38" s="149">
        <v>2023</v>
      </c>
      <c r="D38" s="149">
        <v>2024</v>
      </c>
      <c r="E38" s="149"/>
      <c r="F38" s="149" t="s">
        <v>100</v>
      </c>
      <c r="G38" s="149"/>
      <c r="H38" s="149" t="s">
        <v>135</v>
      </c>
      <c r="I38" s="149" t="s">
        <v>280</v>
      </c>
      <c r="J38" s="150" t="s">
        <v>126</v>
      </c>
      <c r="K38" s="149" t="s">
        <v>245</v>
      </c>
      <c r="L38" s="152" t="s">
        <v>246</v>
      </c>
      <c r="M38" s="150">
        <v>1</v>
      </c>
      <c r="N38" s="152" t="s">
        <v>216</v>
      </c>
      <c r="O38" s="150">
        <v>12</v>
      </c>
      <c r="P38" s="150" t="s">
        <v>100</v>
      </c>
      <c r="Q38" s="153">
        <v>300000</v>
      </c>
      <c r="S38" s="153"/>
      <c r="T38" s="153">
        <v>300000</v>
      </c>
      <c r="U38" s="147">
        <v>0</v>
      </c>
      <c r="V38" s="149"/>
      <c r="W38" s="149"/>
      <c r="X38" s="149"/>
      <c r="Y38" s="154"/>
    </row>
    <row r="39" spans="1:24" s="164" customFormat="1" ht="82.5" customHeight="1">
      <c r="A39" s="148" t="s">
        <v>273</v>
      </c>
      <c r="B39" s="148" t="s">
        <v>225</v>
      </c>
      <c r="C39" s="149">
        <v>2023</v>
      </c>
      <c r="D39" s="149">
        <v>2024</v>
      </c>
      <c r="E39" s="155"/>
      <c r="F39" s="149" t="s">
        <v>100</v>
      </c>
      <c r="G39" s="158"/>
      <c r="H39" s="158" t="s">
        <v>100</v>
      </c>
      <c r="I39" s="149" t="s">
        <v>280</v>
      </c>
      <c r="J39" s="150" t="s">
        <v>136</v>
      </c>
      <c r="K39" s="149" t="s">
        <v>227</v>
      </c>
      <c r="L39" s="151" t="s">
        <v>228</v>
      </c>
      <c r="M39" s="166">
        <v>2</v>
      </c>
      <c r="N39" s="151" t="s">
        <v>226</v>
      </c>
      <c r="O39" s="162">
        <v>120</v>
      </c>
      <c r="P39" s="158" t="s">
        <v>100</v>
      </c>
      <c r="Q39" s="147">
        <v>80500</v>
      </c>
      <c r="R39" s="147">
        <f>75846+73648</f>
        <v>149494</v>
      </c>
      <c r="S39" s="147">
        <f>885075-Q39-R39</f>
        <v>655081</v>
      </c>
      <c r="T39" s="147">
        <v>885075</v>
      </c>
      <c r="U39" s="147">
        <v>0</v>
      </c>
      <c r="V39" s="155"/>
      <c r="W39" s="155"/>
      <c r="X39" s="149"/>
    </row>
    <row r="40" spans="1:24" s="163" customFormat="1" ht="82.5" customHeight="1">
      <c r="A40" s="148" t="s">
        <v>274</v>
      </c>
      <c r="B40" s="148" t="s">
        <v>98</v>
      </c>
      <c r="C40" s="149">
        <v>2023</v>
      </c>
      <c r="D40" s="149">
        <v>2024</v>
      </c>
      <c r="E40" s="157"/>
      <c r="F40" s="158" t="s">
        <v>100</v>
      </c>
      <c r="G40" s="158"/>
      <c r="H40" s="158" t="s">
        <v>100</v>
      </c>
      <c r="I40" s="149" t="s">
        <v>280</v>
      </c>
      <c r="J40" s="150" t="s">
        <v>136</v>
      </c>
      <c r="K40" s="167" t="s">
        <v>229</v>
      </c>
      <c r="L40" s="152" t="s">
        <v>230</v>
      </c>
      <c r="M40" s="161">
        <v>2</v>
      </c>
      <c r="N40" s="152" t="s">
        <v>231</v>
      </c>
      <c r="O40" s="162">
        <v>36</v>
      </c>
      <c r="P40" s="158" t="s">
        <v>135</v>
      </c>
      <c r="Q40" s="147">
        <v>157500</v>
      </c>
      <c r="R40" s="147">
        <v>157500</v>
      </c>
      <c r="S40" s="147">
        <v>157500</v>
      </c>
      <c r="T40" s="147">
        <f>SUBTOTAL(9,Q40:S40)</f>
        <v>472500</v>
      </c>
      <c r="U40" s="147">
        <v>0</v>
      </c>
      <c r="V40" s="157"/>
      <c r="W40" s="157"/>
      <c r="X40" s="149"/>
    </row>
    <row r="41" spans="1:24" s="163" customFormat="1" ht="41.25" customHeight="1">
      <c r="A41" s="148" t="s">
        <v>275</v>
      </c>
      <c r="B41" s="168" t="s">
        <v>98</v>
      </c>
      <c r="C41" s="169">
        <v>2023</v>
      </c>
      <c r="D41" s="169">
        <v>2024</v>
      </c>
      <c r="E41" s="170"/>
      <c r="F41" s="171" t="s">
        <v>100</v>
      </c>
      <c r="G41" s="171"/>
      <c r="H41" s="171" t="s">
        <v>100</v>
      </c>
      <c r="I41" s="149" t="s">
        <v>280</v>
      </c>
      <c r="J41" s="172" t="s">
        <v>232</v>
      </c>
      <c r="K41" s="169" t="s">
        <v>233</v>
      </c>
      <c r="L41" s="173" t="s">
        <v>234</v>
      </c>
      <c r="M41" s="174">
        <v>2</v>
      </c>
      <c r="N41" s="173" t="s">
        <v>231</v>
      </c>
      <c r="O41" s="175">
        <v>36</v>
      </c>
      <c r="P41" s="171" t="s">
        <v>220</v>
      </c>
      <c r="Q41" s="176">
        <v>60000</v>
      </c>
      <c r="R41" s="176">
        <v>60000</v>
      </c>
      <c r="S41" s="176">
        <v>60000</v>
      </c>
      <c r="T41" s="176">
        <f>SUBTOTAL(9,Q41:S41)</f>
        <v>180000</v>
      </c>
      <c r="U41" s="176">
        <v>0</v>
      </c>
      <c r="V41" s="170"/>
      <c r="W41" s="170"/>
      <c r="X41" s="169"/>
    </row>
    <row r="42" spans="1:24" s="177" customFormat="1" ht="41.25" customHeight="1">
      <c r="A42" s="148" t="s">
        <v>276</v>
      </c>
      <c r="B42" s="148" t="s">
        <v>98</v>
      </c>
      <c r="C42" s="149">
        <v>2023</v>
      </c>
      <c r="D42" s="149">
        <v>2024</v>
      </c>
      <c r="E42" s="157"/>
      <c r="F42" s="158" t="s">
        <v>158</v>
      </c>
      <c r="G42" s="158"/>
      <c r="H42" s="158" t="s">
        <v>158</v>
      </c>
      <c r="I42" s="149" t="s">
        <v>280</v>
      </c>
      <c r="J42" s="150" t="s">
        <v>136</v>
      </c>
      <c r="K42" s="149" t="s">
        <v>263</v>
      </c>
      <c r="L42" s="152" t="s">
        <v>235</v>
      </c>
      <c r="M42" s="161">
        <v>2</v>
      </c>
      <c r="N42" s="152" t="s">
        <v>231</v>
      </c>
      <c r="O42" s="162">
        <v>36</v>
      </c>
      <c r="P42" s="158" t="s">
        <v>135</v>
      </c>
      <c r="Q42" s="147">
        <v>180000</v>
      </c>
      <c r="R42" s="147">
        <v>360000</v>
      </c>
      <c r="T42" s="176">
        <f>SUBTOTAL(9,Q42:R42)</f>
        <v>540000</v>
      </c>
      <c r="U42" s="147"/>
      <c r="X42" s="178"/>
    </row>
    <row r="43" spans="1:24" s="164" customFormat="1" ht="38.25">
      <c r="A43" s="148" t="s">
        <v>277</v>
      </c>
      <c r="B43" s="148" t="s">
        <v>98</v>
      </c>
      <c r="C43" s="149">
        <v>2023</v>
      </c>
      <c r="D43" s="149">
        <v>2024</v>
      </c>
      <c r="E43" s="155"/>
      <c r="F43" s="149" t="s">
        <v>100</v>
      </c>
      <c r="G43" s="158"/>
      <c r="H43" s="158" t="s">
        <v>135</v>
      </c>
      <c r="I43" s="149" t="s">
        <v>280</v>
      </c>
      <c r="J43" s="158" t="s">
        <v>126</v>
      </c>
      <c r="K43" s="149" t="s">
        <v>279</v>
      </c>
      <c r="L43" s="151" t="s">
        <v>247</v>
      </c>
      <c r="M43" s="161">
        <v>1</v>
      </c>
      <c r="N43" s="151" t="s">
        <v>207</v>
      </c>
      <c r="O43" s="162">
        <v>12</v>
      </c>
      <c r="P43" s="158" t="s">
        <v>135</v>
      </c>
      <c r="Q43" s="147">
        <v>1100000</v>
      </c>
      <c r="R43" s="147"/>
      <c r="S43" s="147"/>
      <c r="T43" s="147">
        <f>Q43</f>
        <v>1100000</v>
      </c>
      <c r="U43" s="147">
        <v>0</v>
      </c>
      <c r="V43" s="155"/>
      <c r="W43" s="155"/>
      <c r="X43" s="149"/>
    </row>
    <row r="44" spans="1:24" s="164" customFormat="1" ht="82.5" customHeight="1">
      <c r="A44" s="148" t="s">
        <v>278</v>
      </c>
      <c r="B44" s="148" t="s">
        <v>98</v>
      </c>
      <c r="C44" s="149">
        <v>2023</v>
      </c>
      <c r="D44" s="149">
        <v>2024</v>
      </c>
      <c r="E44" s="155"/>
      <c r="F44" s="158" t="s">
        <v>100</v>
      </c>
      <c r="G44" s="158"/>
      <c r="H44" s="158" t="s">
        <v>100</v>
      </c>
      <c r="I44" s="149" t="s">
        <v>280</v>
      </c>
      <c r="J44" s="150" t="s">
        <v>136</v>
      </c>
      <c r="K44" s="149" t="s">
        <v>258</v>
      </c>
      <c r="L44" s="151" t="s">
        <v>259</v>
      </c>
      <c r="M44" s="161">
        <v>2</v>
      </c>
      <c r="N44" s="151" t="s">
        <v>260</v>
      </c>
      <c r="O44" s="162">
        <v>24</v>
      </c>
      <c r="P44" s="158" t="s">
        <v>135</v>
      </c>
      <c r="Q44" s="147">
        <v>160000</v>
      </c>
      <c r="R44" s="147">
        <v>160000</v>
      </c>
      <c r="S44" s="147"/>
      <c r="T44" s="147">
        <v>320000</v>
      </c>
      <c r="U44" s="147"/>
      <c r="V44" s="155"/>
      <c r="W44" s="155"/>
      <c r="X44" s="149"/>
    </row>
    <row r="45" spans="1:25" s="155" customFormat="1" ht="63.75">
      <c r="A45" s="148" t="s">
        <v>221</v>
      </c>
      <c r="B45" s="148" t="s">
        <v>98</v>
      </c>
      <c r="C45" s="149">
        <v>2021</v>
      </c>
      <c r="D45" s="149">
        <v>2024</v>
      </c>
      <c r="F45" s="158" t="s">
        <v>100</v>
      </c>
      <c r="G45" s="158"/>
      <c r="H45" s="158" t="s">
        <v>135</v>
      </c>
      <c r="I45" s="149" t="s">
        <v>280</v>
      </c>
      <c r="J45" s="150" t="s">
        <v>126</v>
      </c>
      <c r="K45" s="149" t="s">
        <v>264</v>
      </c>
      <c r="L45" s="152" t="s">
        <v>222</v>
      </c>
      <c r="M45" s="150">
        <v>1</v>
      </c>
      <c r="N45" s="152" t="s">
        <v>139</v>
      </c>
      <c r="O45" s="150">
        <v>24</v>
      </c>
      <c r="P45" s="150" t="s">
        <v>100</v>
      </c>
      <c r="Q45" s="159">
        <v>100000</v>
      </c>
      <c r="R45" s="159">
        <v>100000</v>
      </c>
      <c r="T45" s="159">
        <f>SUM(Q45:R45)</f>
        <v>200000</v>
      </c>
      <c r="U45" s="179">
        <v>0</v>
      </c>
      <c r="V45" s="149"/>
      <c r="W45" s="149"/>
      <c r="X45" s="149"/>
      <c r="Y45" s="154"/>
    </row>
    <row r="46" spans="1:26" s="155" customFormat="1" ht="38.25">
      <c r="A46" s="148" t="s">
        <v>134</v>
      </c>
      <c r="B46" s="148" t="s">
        <v>98</v>
      </c>
      <c r="C46" s="149">
        <v>2021</v>
      </c>
      <c r="D46" s="149">
        <v>2023</v>
      </c>
      <c r="E46" s="149"/>
      <c r="F46" s="149" t="s">
        <v>100</v>
      </c>
      <c r="G46" s="149"/>
      <c r="H46" s="149" t="s">
        <v>135</v>
      </c>
      <c r="I46" s="149" t="s">
        <v>280</v>
      </c>
      <c r="J46" s="150" t="s">
        <v>136</v>
      </c>
      <c r="K46" s="149" t="s">
        <v>137</v>
      </c>
      <c r="L46" s="152" t="s">
        <v>138</v>
      </c>
      <c r="M46" s="150">
        <v>1</v>
      </c>
      <c r="N46" s="151" t="s">
        <v>139</v>
      </c>
      <c r="O46" s="150">
        <v>24</v>
      </c>
      <c r="P46" s="150" t="s">
        <v>100</v>
      </c>
      <c r="Q46" s="153">
        <v>150000</v>
      </c>
      <c r="R46" s="153">
        <v>150000</v>
      </c>
      <c r="S46" s="153"/>
      <c r="T46" s="153">
        <v>300000</v>
      </c>
      <c r="U46" s="147">
        <v>0</v>
      </c>
      <c r="W46" s="149"/>
      <c r="X46" s="149"/>
      <c r="Y46" s="149"/>
      <c r="Z46" s="154"/>
    </row>
    <row r="47" spans="11:24" s="160" customFormat="1" ht="15" customHeight="1">
      <c r="K47" s="180"/>
      <c r="L47" s="181"/>
      <c r="M47" s="182"/>
      <c r="N47" s="181"/>
      <c r="Q47" s="183"/>
      <c r="R47" s="183"/>
      <c r="S47" s="183"/>
      <c r="T47" s="183"/>
      <c r="U47" s="183"/>
      <c r="X47" s="184"/>
    </row>
    <row r="48" spans="11:21" s="160" customFormat="1" ht="15" customHeight="1">
      <c r="K48" s="180"/>
      <c r="L48" s="181"/>
      <c r="M48" s="182"/>
      <c r="N48" s="181"/>
      <c r="Q48" s="185"/>
      <c r="R48" s="185"/>
      <c r="S48" s="185"/>
      <c r="T48" s="185"/>
      <c r="U48" s="185"/>
    </row>
    <row r="49" spans="11:21" s="160" customFormat="1" ht="15" customHeight="1">
      <c r="K49" s="180"/>
      <c r="L49" s="181"/>
      <c r="M49" s="182"/>
      <c r="N49" s="181"/>
      <c r="Q49" s="185"/>
      <c r="R49" s="185"/>
      <c r="S49" s="185"/>
      <c r="T49" s="185"/>
      <c r="U49" s="185"/>
    </row>
    <row r="50" ht="12.75"/>
    <row r="51" spans="1:12" ht="12.75">
      <c r="A51" s="120" t="s">
        <v>7</v>
      </c>
      <c r="B51" s="120"/>
      <c r="C51" s="120"/>
      <c r="D51" s="121"/>
      <c r="E51" s="121"/>
      <c r="F51" s="121"/>
      <c r="G51" s="121"/>
      <c r="H51" s="121"/>
      <c r="I51" s="121"/>
      <c r="J51" s="121"/>
      <c r="K51" s="121"/>
      <c r="L51" s="121"/>
    </row>
    <row r="52" spans="1:12" ht="12.75">
      <c r="A52" s="122" t="s">
        <v>59</v>
      </c>
      <c r="B52" s="122"/>
      <c r="C52" s="122"/>
      <c r="D52" s="121"/>
      <c r="E52" s="121"/>
      <c r="F52" s="121"/>
      <c r="G52" s="121"/>
      <c r="H52" s="121"/>
      <c r="I52" s="121"/>
      <c r="J52" s="121"/>
      <c r="K52" s="121"/>
      <c r="L52" s="121"/>
    </row>
    <row r="53" spans="1:17" ht="12.75">
      <c r="A53" s="96" t="s">
        <v>60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Q53" s="18" t="s">
        <v>16</v>
      </c>
    </row>
    <row r="54" spans="1:25" ht="25.5" customHeight="1">
      <c r="A54" s="96" t="s">
        <v>61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Q54" s="18"/>
      <c r="Y54" s="18"/>
    </row>
    <row r="55" spans="1:25" ht="12.75">
      <c r="A55" s="96" t="s">
        <v>62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Q55" s="18"/>
      <c r="Y55" s="18"/>
    </row>
    <row r="56" spans="1:12" ht="12.75">
      <c r="A56" s="114" t="s">
        <v>63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</row>
    <row r="57" spans="1:24" ht="12.75" customHeight="1">
      <c r="A57" s="96" t="s">
        <v>64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19"/>
      <c r="P57" s="102" t="s">
        <v>65</v>
      </c>
      <c r="Q57" s="103"/>
      <c r="R57" s="103"/>
      <c r="S57" s="103"/>
      <c r="T57" s="103"/>
      <c r="U57" s="103"/>
      <c r="V57" s="103"/>
      <c r="W57" s="103"/>
      <c r="X57" s="104"/>
    </row>
    <row r="58" spans="1:24" ht="12.75" customHeight="1">
      <c r="A58" s="96" t="s">
        <v>66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P58" s="105" t="s">
        <v>67</v>
      </c>
      <c r="Q58" s="106"/>
      <c r="R58" s="106"/>
      <c r="S58" s="106"/>
      <c r="T58" s="107"/>
      <c r="U58" s="16" t="s">
        <v>68</v>
      </c>
      <c r="V58" s="20"/>
      <c r="W58" s="20"/>
      <c r="X58" s="21"/>
    </row>
    <row r="59" spans="1:24" ht="12.75" customHeight="1">
      <c r="A59" s="96" t="s">
        <v>69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P59" s="22"/>
      <c r="Q59" s="23"/>
      <c r="R59" s="23"/>
      <c r="S59" s="23"/>
      <c r="T59" s="23"/>
      <c r="U59" s="24"/>
      <c r="V59" s="20"/>
      <c r="W59" s="20"/>
      <c r="X59" s="21"/>
    </row>
    <row r="60" spans="1:24" ht="12.75" customHeight="1">
      <c r="A60" s="96" t="s">
        <v>70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P60" s="108" t="s">
        <v>71</v>
      </c>
      <c r="Q60" s="109"/>
      <c r="R60" s="109"/>
      <c r="S60" s="109"/>
      <c r="T60" s="109"/>
      <c r="U60" s="109"/>
      <c r="V60" s="109"/>
      <c r="W60" s="109"/>
      <c r="X60" s="110"/>
    </row>
    <row r="61" spans="1:24" ht="12" customHeight="1">
      <c r="A61" s="96" t="s">
        <v>72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P61" s="97" t="s">
        <v>73</v>
      </c>
      <c r="Q61" s="98"/>
      <c r="R61" s="98"/>
      <c r="S61" s="98"/>
      <c r="T61" s="99"/>
      <c r="U61" s="25" t="s">
        <v>74</v>
      </c>
      <c r="V61" s="25" t="s">
        <v>75</v>
      </c>
      <c r="W61" s="100" t="s">
        <v>76</v>
      </c>
      <c r="X61" s="101"/>
    </row>
    <row r="62" spans="1:24" ht="12.75" customHeight="1">
      <c r="A62" s="96" t="s">
        <v>77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P62" s="93" t="s">
        <v>11</v>
      </c>
      <c r="Q62" s="94"/>
      <c r="R62" s="94"/>
      <c r="S62" s="94"/>
      <c r="T62" s="95"/>
      <c r="U62" s="16" t="s">
        <v>10</v>
      </c>
      <c r="V62" s="16" t="s">
        <v>10</v>
      </c>
      <c r="W62" s="93" t="s">
        <v>10</v>
      </c>
      <c r="X62" s="95"/>
    </row>
    <row r="63" spans="1:24" s="26" customFormat="1" ht="12.75" customHeight="1">
      <c r="A63" s="96" t="s">
        <v>78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P63" s="93" t="s">
        <v>18</v>
      </c>
      <c r="Q63" s="94"/>
      <c r="R63" s="94"/>
      <c r="S63" s="94"/>
      <c r="T63" s="95"/>
      <c r="U63" s="16" t="s">
        <v>10</v>
      </c>
      <c r="V63" s="16" t="s">
        <v>10</v>
      </c>
      <c r="W63" s="93" t="s">
        <v>10</v>
      </c>
      <c r="X63" s="95"/>
    </row>
    <row r="64" spans="1:24" s="26" customFormat="1" ht="12.75" customHeight="1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P64" s="93" t="s">
        <v>15</v>
      </c>
      <c r="Q64" s="94"/>
      <c r="R64" s="94"/>
      <c r="S64" s="94"/>
      <c r="T64" s="95"/>
      <c r="U64" s="16" t="s">
        <v>10</v>
      </c>
      <c r="V64" s="16" t="s">
        <v>10</v>
      </c>
      <c r="W64" s="93" t="s">
        <v>10</v>
      </c>
      <c r="X64" s="95"/>
    </row>
    <row r="65" spans="1:24" s="26" customFormat="1" ht="12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42"/>
      <c r="L65" s="27"/>
      <c r="M65" s="52"/>
      <c r="N65" s="27"/>
      <c r="P65" s="93" t="s">
        <v>79</v>
      </c>
      <c r="Q65" s="94"/>
      <c r="R65" s="94"/>
      <c r="S65" s="94"/>
      <c r="T65" s="95"/>
      <c r="U65" s="16" t="s">
        <v>10</v>
      </c>
      <c r="V65" s="16" t="s">
        <v>10</v>
      </c>
      <c r="W65" s="93" t="s">
        <v>10</v>
      </c>
      <c r="X65" s="95"/>
    </row>
    <row r="66" spans="1:24" ht="12" customHeight="1">
      <c r="A66" s="28" t="s">
        <v>55</v>
      </c>
      <c r="P66" s="93" t="s">
        <v>14</v>
      </c>
      <c r="Q66" s="94"/>
      <c r="R66" s="94"/>
      <c r="S66" s="94"/>
      <c r="T66" s="95"/>
      <c r="U66" s="16" t="s">
        <v>10</v>
      </c>
      <c r="V66" s="16" t="s">
        <v>10</v>
      </c>
      <c r="W66" s="93" t="s">
        <v>10</v>
      </c>
      <c r="X66" s="95"/>
    </row>
    <row r="67" spans="1:24" ht="12.75" customHeight="1">
      <c r="A67" s="92" t="s">
        <v>80</v>
      </c>
      <c r="B67" s="92"/>
      <c r="J67" s="29"/>
      <c r="P67" s="93" t="s">
        <v>81</v>
      </c>
      <c r="Q67" s="94"/>
      <c r="R67" s="94"/>
      <c r="S67" s="94"/>
      <c r="T67" s="95"/>
      <c r="U67" s="16" t="s">
        <v>10</v>
      </c>
      <c r="V67" s="16" t="s">
        <v>10</v>
      </c>
      <c r="W67" s="93" t="s">
        <v>10</v>
      </c>
      <c r="X67" s="95"/>
    </row>
    <row r="68" spans="1:2" ht="12.75">
      <c r="A68" s="92" t="s">
        <v>82</v>
      </c>
      <c r="B68" s="92"/>
    </row>
    <row r="69" spans="1:2" ht="12.75" customHeight="1">
      <c r="A69" s="92" t="s">
        <v>83</v>
      </c>
      <c r="B69" s="92"/>
    </row>
    <row r="70" ht="12.75" customHeight="1"/>
    <row r="71" spans="1:24" ht="12.75" customHeight="1">
      <c r="A71" s="30" t="s">
        <v>58</v>
      </c>
      <c r="B71" s="26"/>
      <c r="C71" s="26"/>
      <c r="D71" s="26"/>
      <c r="W71" s="26"/>
      <c r="X71" s="26"/>
    </row>
    <row r="72" spans="1:24" s="26" customFormat="1" ht="14.25" customHeight="1">
      <c r="A72" s="91" t="s">
        <v>84</v>
      </c>
      <c r="B72" s="91"/>
      <c r="C72" s="91"/>
      <c r="D72" s="91"/>
      <c r="E72" s="27"/>
      <c r="F72" s="27"/>
      <c r="G72" s="27"/>
      <c r="H72" s="27"/>
      <c r="I72" s="27"/>
      <c r="J72" s="27"/>
      <c r="K72" s="42"/>
      <c r="L72" s="27"/>
      <c r="M72" s="52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4" ht="14.25" customHeight="1">
      <c r="A73" s="91" t="s">
        <v>85</v>
      </c>
      <c r="B73" s="91"/>
      <c r="C73" s="91"/>
      <c r="D73" s="91"/>
    </row>
    <row r="74" spans="1:10" ht="14.25" customHeight="1">
      <c r="A74" s="91" t="s">
        <v>86</v>
      </c>
      <c r="B74" s="91"/>
      <c r="C74" s="91"/>
      <c r="D74" s="91"/>
      <c r="J74" s="29"/>
    </row>
    <row r="75" spans="1:4" ht="14.25" customHeight="1">
      <c r="A75" s="91" t="s">
        <v>87</v>
      </c>
      <c r="B75" s="91"/>
      <c r="C75" s="91"/>
      <c r="D75" s="91"/>
    </row>
    <row r="76" spans="1:4" ht="14.25" customHeight="1">
      <c r="A76" s="91" t="s">
        <v>88</v>
      </c>
      <c r="B76" s="91"/>
      <c r="C76" s="91"/>
      <c r="D76" s="91"/>
    </row>
  </sheetData>
  <sheetProtection/>
  <mergeCells count="68">
    <mergeCell ref="L7:L9"/>
    <mergeCell ref="M7:M9"/>
    <mergeCell ref="A1:Y1"/>
    <mergeCell ref="A2:Y2"/>
    <mergeCell ref="A4:Y4"/>
    <mergeCell ref="A7:A9"/>
    <mergeCell ref="B7:B9"/>
    <mergeCell ref="C7:C9"/>
    <mergeCell ref="W7:X7"/>
    <mergeCell ref="Y7:Y9"/>
    <mergeCell ref="Q8:Q9"/>
    <mergeCell ref="R8:R9"/>
    <mergeCell ref="S8:S9"/>
    <mergeCell ref="T8:T9"/>
    <mergeCell ref="U8:V8"/>
    <mergeCell ref="W8:W9"/>
    <mergeCell ref="X8:X9"/>
    <mergeCell ref="Q7:V7"/>
    <mergeCell ref="A51:L51"/>
    <mergeCell ref="A52:L52"/>
    <mergeCell ref="A53:L53"/>
    <mergeCell ref="N7:N9"/>
    <mergeCell ref="O7:O9"/>
    <mergeCell ref="P7:P9"/>
    <mergeCell ref="H7:H9"/>
    <mergeCell ref="I7:I9"/>
    <mergeCell ref="J7:J9"/>
    <mergeCell ref="K7:K9"/>
    <mergeCell ref="A54:N54"/>
    <mergeCell ref="A55:L55"/>
    <mergeCell ref="A56:L56"/>
    <mergeCell ref="A57:K57"/>
    <mergeCell ref="D7:D9"/>
    <mergeCell ref="E7:E9"/>
    <mergeCell ref="F7:F9"/>
    <mergeCell ref="G7:G9"/>
    <mergeCell ref="P57:X57"/>
    <mergeCell ref="A58:K58"/>
    <mergeCell ref="P58:T58"/>
    <mergeCell ref="A59:N59"/>
    <mergeCell ref="A60:N60"/>
    <mergeCell ref="P60:X60"/>
    <mergeCell ref="A61:N61"/>
    <mergeCell ref="P61:T61"/>
    <mergeCell ref="W61:X61"/>
    <mergeCell ref="W66:X66"/>
    <mergeCell ref="A62:N62"/>
    <mergeCell ref="P62:T62"/>
    <mergeCell ref="W62:X62"/>
    <mergeCell ref="A63:N63"/>
    <mergeCell ref="P63:T63"/>
    <mergeCell ref="W63:X63"/>
    <mergeCell ref="W67:X67"/>
    <mergeCell ref="A68:B68"/>
    <mergeCell ref="A69:B69"/>
    <mergeCell ref="A72:D72"/>
    <mergeCell ref="A64:N64"/>
    <mergeCell ref="P64:T64"/>
    <mergeCell ref="W64:X64"/>
    <mergeCell ref="P65:T65"/>
    <mergeCell ref="W65:X65"/>
    <mergeCell ref="P66:T66"/>
    <mergeCell ref="A73:D73"/>
    <mergeCell ref="A74:D74"/>
    <mergeCell ref="A75:D75"/>
    <mergeCell ref="A76:D76"/>
    <mergeCell ref="A67:B67"/>
    <mergeCell ref="P67:T67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8" scale="6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4" width="9.140625" style="43" customWidth="1"/>
    <col min="5" max="5" width="20.28125" style="45" bestFit="1" customWidth="1"/>
    <col min="6" max="6" width="20.28125" style="43" bestFit="1" customWidth="1"/>
    <col min="7" max="7" width="9.140625" style="43" customWidth="1"/>
    <col min="8" max="8" width="20.140625" style="44" bestFit="1" customWidth="1"/>
    <col min="9" max="9" width="21.421875" style="43" bestFit="1" customWidth="1"/>
    <col min="10" max="16384" width="9.140625" style="43" customWidth="1"/>
  </cols>
  <sheetData>
    <row r="1" spans="1:9" ht="12.75">
      <c r="A1" s="43">
        <v>1</v>
      </c>
      <c r="B1" s="43" t="str">
        <f>TEXT(A1,"000")</f>
        <v>001</v>
      </c>
      <c r="E1" s="45">
        <v>14746804182021</v>
      </c>
      <c r="F1" s="43" t="str">
        <f>TEXT(E1,"0000000000000000000")</f>
        <v>0000014746804182021</v>
      </c>
      <c r="H1" s="46" t="s">
        <v>101</v>
      </c>
      <c r="I1" s="43" t="str">
        <f>_xlfn.CONCAT($H$1,B1)</f>
        <v>01474680418202100001</v>
      </c>
    </row>
    <row r="2" spans="1:9" ht="12.75">
      <c r="A2" s="43">
        <v>2</v>
      </c>
      <c r="B2" s="43" t="str">
        <f aca="true" t="shared" si="0" ref="B2:B65">TEXT(A2,"000")</f>
        <v>002</v>
      </c>
      <c r="E2" s="45">
        <v>14746804182022</v>
      </c>
      <c r="F2" s="43" t="str">
        <f aca="true" t="shared" si="1" ref="F2:F16">TEXT(E2,"0000000000000000000")</f>
        <v>0000014746804182022</v>
      </c>
      <c r="I2" s="43" t="str">
        <f aca="true" t="shared" si="2" ref="I2:I45">_xlfn.CONCAT($H$1,B2)</f>
        <v>01474680418202100002</v>
      </c>
    </row>
    <row r="3" spans="1:9" ht="12.75">
      <c r="A3" s="43">
        <v>3</v>
      </c>
      <c r="B3" s="43" t="str">
        <f t="shared" si="0"/>
        <v>003</v>
      </c>
      <c r="E3" s="45">
        <v>14746804182023</v>
      </c>
      <c r="F3" s="43" t="str">
        <f t="shared" si="1"/>
        <v>0000014746804182023</v>
      </c>
      <c r="I3" s="43" t="str">
        <f t="shared" si="2"/>
        <v>01474680418202100003</v>
      </c>
    </row>
    <row r="4" spans="1:9" ht="12.75">
      <c r="A4" s="43">
        <v>4</v>
      </c>
      <c r="B4" s="43" t="str">
        <f t="shared" si="0"/>
        <v>004</v>
      </c>
      <c r="E4" s="45">
        <v>14746804182024</v>
      </c>
      <c r="F4" s="43" t="str">
        <f t="shared" si="1"/>
        <v>0000014746804182024</v>
      </c>
      <c r="I4" s="43" t="str">
        <f t="shared" si="2"/>
        <v>01474680418202100004</v>
      </c>
    </row>
    <row r="5" spans="1:9" ht="12.75">
      <c r="A5" s="43">
        <v>5</v>
      </c>
      <c r="B5" s="43" t="str">
        <f t="shared" si="0"/>
        <v>005</v>
      </c>
      <c r="E5" s="45">
        <v>14746804182025</v>
      </c>
      <c r="F5" s="43" t="str">
        <f t="shared" si="1"/>
        <v>0000014746804182025</v>
      </c>
      <c r="I5" s="43" t="str">
        <f t="shared" si="2"/>
        <v>01474680418202100005</v>
      </c>
    </row>
    <row r="6" spans="1:9" ht="12.75">
      <c r="A6" s="43">
        <v>6</v>
      </c>
      <c r="B6" s="43" t="str">
        <f t="shared" si="0"/>
        <v>006</v>
      </c>
      <c r="E6" s="45">
        <v>14746804182026</v>
      </c>
      <c r="F6" s="43" t="str">
        <f t="shared" si="1"/>
        <v>0000014746804182026</v>
      </c>
      <c r="I6" s="43" t="str">
        <f t="shared" si="2"/>
        <v>01474680418202100006</v>
      </c>
    </row>
    <row r="7" spans="1:9" ht="12.75">
      <c r="A7" s="43">
        <v>7</v>
      </c>
      <c r="B7" s="43" t="str">
        <f t="shared" si="0"/>
        <v>007</v>
      </c>
      <c r="E7" s="45">
        <v>14746804182027</v>
      </c>
      <c r="F7" s="43" t="str">
        <f t="shared" si="1"/>
        <v>0000014746804182027</v>
      </c>
      <c r="I7" s="43" t="str">
        <f t="shared" si="2"/>
        <v>01474680418202100007</v>
      </c>
    </row>
    <row r="8" spans="1:9" ht="12.75">
      <c r="A8" s="43">
        <v>8</v>
      </c>
      <c r="B8" s="43" t="str">
        <f t="shared" si="0"/>
        <v>008</v>
      </c>
      <c r="E8" s="45">
        <v>14746804182028</v>
      </c>
      <c r="F8" s="43" t="str">
        <f t="shared" si="1"/>
        <v>0000014746804182028</v>
      </c>
      <c r="I8" s="43" t="str">
        <f t="shared" si="2"/>
        <v>01474680418202100008</v>
      </c>
    </row>
    <row r="9" spans="1:9" ht="12.75">
      <c r="A9" s="43">
        <v>9</v>
      </c>
      <c r="B9" s="43" t="str">
        <f t="shared" si="0"/>
        <v>009</v>
      </c>
      <c r="E9" s="45">
        <v>14746804182029</v>
      </c>
      <c r="F9" s="43" t="str">
        <f t="shared" si="1"/>
        <v>0000014746804182029</v>
      </c>
      <c r="I9" s="43" t="str">
        <f t="shared" si="2"/>
        <v>01474680418202100009</v>
      </c>
    </row>
    <row r="10" spans="1:9" ht="12.75">
      <c r="A10" s="43">
        <v>10</v>
      </c>
      <c r="B10" s="43" t="str">
        <f t="shared" si="0"/>
        <v>010</v>
      </c>
      <c r="E10" s="45">
        <v>14746804182030</v>
      </c>
      <c r="F10" s="43" t="str">
        <f t="shared" si="1"/>
        <v>0000014746804182030</v>
      </c>
      <c r="I10" s="43" t="str">
        <f t="shared" si="2"/>
        <v>01474680418202100010</v>
      </c>
    </row>
    <row r="11" spans="1:9" ht="12.75">
      <c r="A11" s="43">
        <v>11</v>
      </c>
      <c r="B11" s="43" t="str">
        <f t="shared" si="0"/>
        <v>011</v>
      </c>
      <c r="E11" s="45">
        <v>14746804182031</v>
      </c>
      <c r="F11" s="43" t="str">
        <f t="shared" si="1"/>
        <v>0000014746804182031</v>
      </c>
      <c r="I11" s="43" t="str">
        <f t="shared" si="2"/>
        <v>01474680418202100011</v>
      </c>
    </row>
    <row r="12" spans="1:9" ht="12.75">
      <c r="A12" s="43">
        <v>12</v>
      </c>
      <c r="B12" s="43" t="str">
        <f t="shared" si="0"/>
        <v>012</v>
      </c>
      <c r="E12" s="45">
        <v>14746804182032</v>
      </c>
      <c r="F12" s="43" t="str">
        <f t="shared" si="1"/>
        <v>0000014746804182032</v>
      </c>
      <c r="I12" s="43" t="str">
        <f t="shared" si="2"/>
        <v>01474680418202100012</v>
      </c>
    </row>
    <row r="13" spans="1:9" ht="12.75">
      <c r="A13" s="43">
        <v>13</v>
      </c>
      <c r="B13" s="43" t="str">
        <f t="shared" si="0"/>
        <v>013</v>
      </c>
      <c r="E13" s="45">
        <v>14746804182033</v>
      </c>
      <c r="F13" s="43" t="str">
        <f t="shared" si="1"/>
        <v>0000014746804182033</v>
      </c>
      <c r="I13" s="43" t="str">
        <f t="shared" si="2"/>
        <v>01474680418202100013</v>
      </c>
    </row>
    <row r="14" spans="1:9" ht="12.75">
      <c r="A14" s="43">
        <v>14</v>
      </c>
      <c r="B14" s="43" t="str">
        <f t="shared" si="0"/>
        <v>014</v>
      </c>
      <c r="E14" s="45">
        <v>14746804182034</v>
      </c>
      <c r="F14" s="43" t="str">
        <f t="shared" si="1"/>
        <v>0000014746804182034</v>
      </c>
      <c r="I14" s="43" t="str">
        <f t="shared" si="2"/>
        <v>01474680418202100014</v>
      </c>
    </row>
    <row r="15" spans="1:9" ht="12.75">
      <c r="A15" s="43">
        <v>15</v>
      </c>
      <c r="B15" s="43" t="str">
        <f t="shared" si="0"/>
        <v>015</v>
      </c>
      <c r="E15" s="45">
        <v>14746804182035</v>
      </c>
      <c r="F15" s="43" t="str">
        <f t="shared" si="1"/>
        <v>0000014746804182035</v>
      </c>
      <c r="I15" s="43" t="str">
        <f t="shared" si="2"/>
        <v>01474680418202100015</v>
      </c>
    </row>
    <row r="16" spans="1:9" ht="12.75">
      <c r="A16" s="43">
        <v>16</v>
      </c>
      <c r="B16" s="43" t="str">
        <f t="shared" si="0"/>
        <v>016</v>
      </c>
      <c r="E16" s="45">
        <v>14746804182036</v>
      </c>
      <c r="F16" s="43" t="str">
        <f t="shared" si="1"/>
        <v>0000014746804182036</v>
      </c>
      <c r="I16" s="43" t="str">
        <f t="shared" si="2"/>
        <v>01474680418202100016</v>
      </c>
    </row>
    <row r="17" spans="1:9" ht="12.75">
      <c r="A17" s="43">
        <v>17</v>
      </c>
      <c r="B17" s="43" t="str">
        <f t="shared" si="0"/>
        <v>017</v>
      </c>
      <c r="I17" s="43" t="str">
        <f t="shared" si="2"/>
        <v>01474680418202100017</v>
      </c>
    </row>
    <row r="18" spans="1:9" ht="12.75">
      <c r="A18" s="43">
        <v>18</v>
      </c>
      <c r="B18" s="43" t="str">
        <f t="shared" si="0"/>
        <v>018</v>
      </c>
      <c r="I18" s="43" t="str">
        <f t="shared" si="2"/>
        <v>01474680418202100018</v>
      </c>
    </row>
    <row r="19" spans="1:9" ht="12.75">
      <c r="A19" s="43">
        <v>19</v>
      </c>
      <c r="B19" s="43" t="str">
        <f t="shared" si="0"/>
        <v>019</v>
      </c>
      <c r="I19" s="43" t="str">
        <f t="shared" si="2"/>
        <v>01474680418202100019</v>
      </c>
    </row>
    <row r="20" spans="1:9" ht="12.75">
      <c r="A20" s="43">
        <v>20</v>
      </c>
      <c r="B20" s="43" t="str">
        <f t="shared" si="0"/>
        <v>020</v>
      </c>
      <c r="I20" s="43" t="str">
        <f t="shared" si="2"/>
        <v>01474680418202100020</v>
      </c>
    </row>
    <row r="21" spans="1:9" ht="12.75">
      <c r="A21" s="43">
        <v>21</v>
      </c>
      <c r="B21" s="43" t="str">
        <f t="shared" si="0"/>
        <v>021</v>
      </c>
      <c r="I21" s="43" t="str">
        <f t="shared" si="2"/>
        <v>01474680418202100021</v>
      </c>
    </row>
    <row r="22" spans="1:9" ht="12.75">
      <c r="A22" s="43">
        <v>22</v>
      </c>
      <c r="B22" s="43" t="str">
        <f t="shared" si="0"/>
        <v>022</v>
      </c>
      <c r="I22" s="43" t="str">
        <f t="shared" si="2"/>
        <v>01474680418202100022</v>
      </c>
    </row>
    <row r="23" spans="1:9" ht="12.75">
      <c r="A23" s="43">
        <v>23</v>
      </c>
      <c r="B23" s="43" t="str">
        <f t="shared" si="0"/>
        <v>023</v>
      </c>
      <c r="I23" s="43" t="str">
        <f t="shared" si="2"/>
        <v>01474680418202100023</v>
      </c>
    </row>
    <row r="24" spans="1:9" ht="12.75">
      <c r="A24" s="43">
        <v>24</v>
      </c>
      <c r="B24" s="43" t="str">
        <f t="shared" si="0"/>
        <v>024</v>
      </c>
      <c r="I24" s="43" t="str">
        <f t="shared" si="2"/>
        <v>01474680418202100024</v>
      </c>
    </row>
    <row r="25" spans="1:9" ht="12.75">
      <c r="A25" s="43">
        <v>25</v>
      </c>
      <c r="B25" s="43" t="str">
        <f t="shared" si="0"/>
        <v>025</v>
      </c>
      <c r="I25" s="43" t="str">
        <f t="shared" si="2"/>
        <v>01474680418202100025</v>
      </c>
    </row>
    <row r="26" spans="1:9" ht="12.75">
      <c r="A26" s="43">
        <v>26</v>
      </c>
      <c r="B26" s="43" t="str">
        <f t="shared" si="0"/>
        <v>026</v>
      </c>
      <c r="I26" s="43" t="str">
        <f t="shared" si="2"/>
        <v>01474680418202100026</v>
      </c>
    </row>
    <row r="27" spans="1:9" ht="12.75">
      <c r="A27" s="43">
        <v>27</v>
      </c>
      <c r="B27" s="43" t="str">
        <f t="shared" si="0"/>
        <v>027</v>
      </c>
      <c r="I27" s="43" t="str">
        <f>_xlfn.CONCAT($H$1,B27)</f>
        <v>01474680418202100027</v>
      </c>
    </row>
    <row r="28" spans="1:9" ht="12.75">
      <c r="A28" s="43">
        <v>28</v>
      </c>
      <c r="B28" s="43" t="str">
        <f t="shared" si="0"/>
        <v>028</v>
      </c>
      <c r="I28" s="43" t="str">
        <f t="shared" si="2"/>
        <v>01474680418202100028</v>
      </c>
    </row>
    <row r="29" spans="1:9" ht="12.75">
      <c r="A29" s="43">
        <v>29</v>
      </c>
      <c r="B29" s="43" t="str">
        <f t="shared" si="0"/>
        <v>029</v>
      </c>
      <c r="I29" s="43" t="str">
        <f t="shared" si="2"/>
        <v>01474680418202100029</v>
      </c>
    </row>
    <row r="30" spans="1:9" ht="12.75">
      <c r="A30" s="43">
        <v>30</v>
      </c>
      <c r="B30" s="43" t="str">
        <f t="shared" si="0"/>
        <v>030</v>
      </c>
      <c r="I30" s="43" t="str">
        <f t="shared" si="2"/>
        <v>01474680418202100030</v>
      </c>
    </row>
    <row r="31" spans="1:9" ht="12.75">
      <c r="A31" s="43">
        <v>31</v>
      </c>
      <c r="B31" s="43" t="str">
        <f t="shared" si="0"/>
        <v>031</v>
      </c>
      <c r="I31" s="43" t="str">
        <f t="shared" si="2"/>
        <v>01474680418202100031</v>
      </c>
    </row>
    <row r="32" spans="1:9" ht="12.75">
      <c r="A32" s="43">
        <v>32</v>
      </c>
      <c r="B32" s="43" t="str">
        <f t="shared" si="0"/>
        <v>032</v>
      </c>
      <c r="I32" s="43" t="str">
        <f t="shared" si="2"/>
        <v>01474680418202100032</v>
      </c>
    </row>
    <row r="33" spans="1:9" ht="12.75">
      <c r="A33" s="43">
        <v>33</v>
      </c>
      <c r="B33" s="43" t="str">
        <f t="shared" si="0"/>
        <v>033</v>
      </c>
      <c r="I33" s="43" t="str">
        <f t="shared" si="2"/>
        <v>01474680418202100033</v>
      </c>
    </row>
    <row r="34" spans="1:9" ht="12.75">
      <c r="A34" s="43">
        <v>34</v>
      </c>
      <c r="B34" s="43" t="str">
        <f t="shared" si="0"/>
        <v>034</v>
      </c>
      <c r="I34" s="43" t="str">
        <f t="shared" si="2"/>
        <v>01474680418202100034</v>
      </c>
    </row>
    <row r="35" spans="1:9" ht="12.75">
      <c r="A35" s="43">
        <v>35</v>
      </c>
      <c r="B35" s="43" t="str">
        <f t="shared" si="0"/>
        <v>035</v>
      </c>
      <c r="I35" s="43" t="str">
        <f t="shared" si="2"/>
        <v>01474680418202100035</v>
      </c>
    </row>
    <row r="36" spans="1:9" ht="12.75">
      <c r="A36" s="43">
        <v>36</v>
      </c>
      <c r="B36" s="43" t="str">
        <f t="shared" si="0"/>
        <v>036</v>
      </c>
      <c r="I36" s="43" t="str">
        <f t="shared" si="2"/>
        <v>01474680418202100036</v>
      </c>
    </row>
    <row r="37" spans="1:9" ht="12.75">
      <c r="A37" s="43">
        <v>37</v>
      </c>
      <c r="B37" s="43" t="str">
        <f t="shared" si="0"/>
        <v>037</v>
      </c>
      <c r="I37" s="43" t="str">
        <f t="shared" si="2"/>
        <v>01474680418202100037</v>
      </c>
    </row>
    <row r="38" spans="1:9" ht="12.75">
      <c r="A38" s="43">
        <v>38</v>
      </c>
      <c r="B38" s="43" t="str">
        <f t="shared" si="0"/>
        <v>038</v>
      </c>
      <c r="I38" s="43" t="str">
        <f t="shared" si="2"/>
        <v>01474680418202100038</v>
      </c>
    </row>
    <row r="39" spans="1:9" ht="12.75">
      <c r="A39" s="43">
        <v>39</v>
      </c>
      <c r="B39" s="43" t="str">
        <f t="shared" si="0"/>
        <v>039</v>
      </c>
      <c r="I39" s="43" t="str">
        <f t="shared" si="2"/>
        <v>01474680418202100039</v>
      </c>
    </row>
    <row r="40" spans="1:9" ht="12.75">
      <c r="A40" s="43">
        <v>40</v>
      </c>
      <c r="B40" s="43" t="str">
        <f t="shared" si="0"/>
        <v>040</v>
      </c>
      <c r="I40" s="43" t="str">
        <f t="shared" si="2"/>
        <v>01474680418202100040</v>
      </c>
    </row>
    <row r="41" spans="1:9" ht="12.75">
      <c r="A41" s="43">
        <v>41</v>
      </c>
      <c r="B41" s="43" t="str">
        <f t="shared" si="0"/>
        <v>041</v>
      </c>
      <c r="I41" s="43" t="str">
        <f t="shared" si="2"/>
        <v>01474680418202100041</v>
      </c>
    </row>
    <row r="42" spans="1:9" ht="12.75">
      <c r="A42" s="43">
        <v>42</v>
      </c>
      <c r="B42" s="43" t="str">
        <f t="shared" si="0"/>
        <v>042</v>
      </c>
      <c r="I42" s="43" t="str">
        <f t="shared" si="2"/>
        <v>01474680418202100042</v>
      </c>
    </row>
    <row r="43" spans="1:9" ht="12.75">
      <c r="A43" s="43">
        <v>43</v>
      </c>
      <c r="B43" s="43" t="str">
        <f t="shared" si="0"/>
        <v>043</v>
      </c>
      <c r="I43" s="43" t="str">
        <f t="shared" si="2"/>
        <v>01474680418202100043</v>
      </c>
    </row>
    <row r="44" spans="1:9" ht="12.75">
      <c r="A44" s="43">
        <v>44</v>
      </c>
      <c r="B44" s="43" t="str">
        <f t="shared" si="0"/>
        <v>044</v>
      </c>
      <c r="I44" s="43" t="str">
        <f t="shared" si="2"/>
        <v>01474680418202100044</v>
      </c>
    </row>
    <row r="45" spans="1:9" ht="12.75">
      <c r="A45" s="43">
        <v>45</v>
      </c>
      <c r="B45" s="43" t="str">
        <f t="shared" si="0"/>
        <v>045</v>
      </c>
      <c r="I45" s="43" t="str">
        <f t="shared" si="2"/>
        <v>01474680418202100045</v>
      </c>
    </row>
    <row r="46" spans="1:2" ht="12.75">
      <c r="A46" s="43">
        <v>46</v>
      </c>
      <c r="B46" s="43" t="str">
        <f t="shared" si="0"/>
        <v>046</v>
      </c>
    </row>
    <row r="47" spans="1:2" ht="12.75">
      <c r="A47" s="43">
        <v>47</v>
      </c>
      <c r="B47" s="43" t="str">
        <f t="shared" si="0"/>
        <v>047</v>
      </c>
    </row>
    <row r="48" spans="1:2" ht="12.75">
      <c r="A48" s="43">
        <v>48</v>
      </c>
      <c r="B48" s="43" t="str">
        <f t="shared" si="0"/>
        <v>048</v>
      </c>
    </row>
    <row r="49" spans="1:2" ht="12.75">
      <c r="A49" s="43">
        <v>49</v>
      </c>
      <c r="B49" s="43" t="str">
        <f t="shared" si="0"/>
        <v>049</v>
      </c>
    </row>
    <row r="50" spans="1:2" ht="12.75">
      <c r="A50" s="43">
        <v>50</v>
      </c>
      <c r="B50" s="43" t="str">
        <f t="shared" si="0"/>
        <v>050</v>
      </c>
    </row>
    <row r="51" spans="1:2" ht="12.75">
      <c r="A51" s="43">
        <v>51</v>
      </c>
      <c r="B51" s="43" t="str">
        <f t="shared" si="0"/>
        <v>051</v>
      </c>
    </row>
    <row r="52" spans="1:2" ht="12.75">
      <c r="A52" s="43">
        <v>52</v>
      </c>
      <c r="B52" s="43" t="str">
        <f t="shared" si="0"/>
        <v>052</v>
      </c>
    </row>
    <row r="53" spans="1:2" ht="12.75">
      <c r="A53" s="43">
        <v>53</v>
      </c>
      <c r="B53" s="43" t="str">
        <f t="shared" si="0"/>
        <v>053</v>
      </c>
    </row>
    <row r="54" spans="1:2" ht="12.75">
      <c r="A54" s="43">
        <v>54</v>
      </c>
      <c r="B54" s="43" t="str">
        <f t="shared" si="0"/>
        <v>054</v>
      </c>
    </row>
    <row r="55" spans="1:2" ht="12.75">
      <c r="A55" s="43">
        <v>55</v>
      </c>
      <c r="B55" s="43" t="str">
        <f t="shared" si="0"/>
        <v>055</v>
      </c>
    </row>
    <row r="56" spans="1:2" ht="12.75">
      <c r="A56" s="43">
        <v>56</v>
      </c>
      <c r="B56" s="43" t="str">
        <f t="shared" si="0"/>
        <v>056</v>
      </c>
    </row>
    <row r="57" spans="1:2" ht="12.75">
      <c r="A57" s="43">
        <v>27</v>
      </c>
      <c r="B57" s="43" t="str">
        <f t="shared" si="0"/>
        <v>027</v>
      </c>
    </row>
    <row r="58" spans="1:2" ht="12.75">
      <c r="A58" s="43">
        <v>27</v>
      </c>
      <c r="B58" s="43" t="str">
        <f t="shared" si="0"/>
        <v>027</v>
      </c>
    </row>
    <row r="59" spans="1:2" ht="12.75">
      <c r="A59" s="43">
        <v>27</v>
      </c>
      <c r="B59" s="43" t="str">
        <f t="shared" si="0"/>
        <v>027</v>
      </c>
    </row>
    <row r="60" spans="1:2" ht="12.75">
      <c r="A60" s="43">
        <v>27</v>
      </c>
      <c r="B60" s="43" t="str">
        <f t="shared" si="0"/>
        <v>027</v>
      </c>
    </row>
    <row r="61" spans="1:2" ht="12.75">
      <c r="A61" s="43">
        <v>27</v>
      </c>
      <c r="B61" s="43" t="str">
        <f t="shared" si="0"/>
        <v>027</v>
      </c>
    </row>
    <row r="62" spans="1:2" ht="12.75">
      <c r="A62" s="43">
        <v>27</v>
      </c>
      <c r="B62" s="43" t="str">
        <f t="shared" si="0"/>
        <v>027</v>
      </c>
    </row>
    <row r="63" spans="1:2" ht="12.75">
      <c r="A63" s="43">
        <v>27</v>
      </c>
      <c r="B63" s="43" t="str">
        <f t="shared" si="0"/>
        <v>027</v>
      </c>
    </row>
    <row r="64" spans="1:2" ht="12.75">
      <c r="A64" s="43">
        <v>27</v>
      </c>
      <c r="B64" s="43" t="str">
        <f t="shared" si="0"/>
        <v>027</v>
      </c>
    </row>
    <row r="65" spans="1:2" ht="12.75">
      <c r="A65" s="43">
        <v>27</v>
      </c>
      <c r="B65" s="43" t="str">
        <f t="shared" si="0"/>
        <v>027</v>
      </c>
    </row>
    <row r="66" spans="1:2" ht="12.75">
      <c r="A66" s="43">
        <v>27</v>
      </c>
      <c r="B66" s="43" t="str">
        <f>TEXT(A66,"000")</f>
        <v>027</v>
      </c>
    </row>
    <row r="67" ht="12.75">
      <c r="A67" s="43">
        <v>27</v>
      </c>
    </row>
    <row r="68" ht="12.75">
      <c r="A68" s="43">
        <v>27</v>
      </c>
    </row>
    <row r="69" ht="12.75">
      <c r="A69" s="43">
        <v>27</v>
      </c>
    </row>
    <row r="70" ht="12.75">
      <c r="A70" s="43">
        <v>27</v>
      </c>
    </row>
    <row r="71" ht="12.75">
      <c r="A71" s="43">
        <v>27</v>
      </c>
    </row>
    <row r="72" ht="12.75">
      <c r="A72" s="43">
        <v>27</v>
      </c>
    </row>
    <row r="73" ht="12.75">
      <c r="A73" s="43">
        <v>27</v>
      </c>
    </row>
    <row r="74" ht="12.75">
      <c r="A74" s="43">
        <v>27</v>
      </c>
    </row>
    <row r="75" ht="12.75">
      <c r="A75" s="43">
        <v>27</v>
      </c>
    </row>
    <row r="76" ht="12.75">
      <c r="A76" s="43">
        <v>27</v>
      </c>
    </row>
    <row r="77" ht="12.75">
      <c r="A77" s="43">
        <v>27</v>
      </c>
    </row>
    <row r="78" ht="12.75">
      <c r="A78" s="43">
        <v>27</v>
      </c>
    </row>
    <row r="79" ht="12.75">
      <c r="A79" s="43">
        <v>27</v>
      </c>
    </row>
    <row r="80" ht="12.75">
      <c r="A80" s="43">
        <v>27</v>
      </c>
    </row>
    <row r="81" ht="12.75">
      <c r="A81" s="43">
        <v>27</v>
      </c>
    </row>
    <row r="82" ht="12.75">
      <c r="A82" s="43">
        <v>27</v>
      </c>
    </row>
    <row r="83" ht="12.75">
      <c r="A83" s="43">
        <v>27</v>
      </c>
    </row>
    <row r="84" ht="12.75">
      <c r="A84" s="43">
        <v>27</v>
      </c>
    </row>
    <row r="85" ht="12.75">
      <c r="A85" s="43">
        <v>27</v>
      </c>
    </row>
    <row r="86" ht="12.75">
      <c r="A86" s="43">
        <v>27</v>
      </c>
    </row>
    <row r="87" ht="12.75">
      <c r="A87" s="43">
        <v>27</v>
      </c>
    </row>
    <row r="88" ht="12.75">
      <c r="A88" s="43">
        <v>27</v>
      </c>
    </row>
    <row r="89" ht="12.75">
      <c r="A89" s="43">
        <v>27</v>
      </c>
    </row>
    <row r="90" ht="12.75">
      <c r="A90" s="43">
        <v>27</v>
      </c>
    </row>
    <row r="91" ht="12.75">
      <c r="A91" s="43">
        <v>27</v>
      </c>
    </row>
    <row r="92" ht="12.75">
      <c r="A92" s="43">
        <v>27</v>
      </c>
    </row>
    <row r="93" ht="12.75">
      <c r="A93" s="43">
        <v>27</v>
      </c>
    </row>
    <row r="94" ht="12.75">
      <c r="A94" s="43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22">
      <selection activeCell="B38" sqref="B38"/>
    </sheetView>
  </sheetViews>
  <sheetFormatPr defaultColWidth="9.140625" defaultRowHeight="12.75"/>
  <cols>
    <col min="1" max="1" width="32.28125" style="11" bestFit="1" customWidth="1"/>
    <col min="2" max="2" width="22.421875" style="11" bestFit="1" customWidth="1"/>
    <col min="3" max="3" width="29.7109375" style="11" customWidth="1"/>
    <col min="4" max="4" width="22.57421875" style="11" customWidth="1"/>
    <col min="5" max="5" width="27.28125" style="11" customWidth="1"/>
    <col min="6" max="6" width="32.57421875" style="11" customWidth="1"/>
    <col min="7" max="16384" width="9.140625" style="11" customWidth="1"/>
  </cols>
  <sheetData>
    <row r="1" spans="1:6" ht="22.5" customHeight="1">
      <c r="A1" s="135" t="s">
        <v>124</v>
      </c>
      <c r="B1" s="135"/>
      <c r="C1" s="135"/>
      <c r="D1" s="135"/>
      <c r="E1" s="135"/>
      <c r="F1" s="135"/>
    </row>
    <row r="2" spans="1:6" ht="18.75">
      <c r="A2" s="135" t="s">
        <v>102</v>
      </c>
      <c r="B2" s="135"/>
      <c r="C2" s="135"/>
      <c r="D2" s="135"/>
      <c r="E2" s="135"/>
      <c r="F2" s="135"/>
    </row>
    <row r="3" spans="1:6" ht="15.75">
      <c r="A3" s="143" t="s">
        <v>0</v>
      </c>
      <c r="B3" s="143"/>
      <c r="C3" s="143"/>
      <c r="D3" s="143"/>
      <c r="E3" s="143"/>
      <c r="F3" s="143"/>
    </row>
    <row r="4" spans="1:6" s="26" customFormat="1" ht="18">
      <c r="A4" s="144" t="s">
        <v>89</v>
      </c>
      <c r="B4" s="144"/>
      <c r="C4" s="144"/>
      <c r="D4" s="144"/>
      <c r="E4" s="144"/>
      <c r="F4" s="144"/>
    </row>
    <row r="5" spans="1:6" s="26" customFormat="1" ht="18">
      <c r="A5" s="144" t="s">
        <v>90</v>
      </c>
      <c r="B5" s="144"/>
      <c r="C5" s="144"/>
      <c r="D5" s="144"/>
      <c r="E5" s="144"/>
      <c r="F5" s="144"/>
    </row>
    <row r="7" spans="1:6" ht="12.75" customHeight="1">
      <c r="A7" s="115" t="s">
        <v>91</v>
      </c>
      <c r="B7" s="111" t="s">
        <v>92</v>
      </c>
      <c r="C7" s="115" t="s">
        <v>93</v>
      </c>
      <c r="D7" s="111" t="s">
        <v>94</v>
      </c>
      <c r="E7" s="115" t="s">
        <v>95</v>
      </c>
      <c r="F7" s="115" t="s">
        <v>96</v>
      </c>
    </row>
    <row r="8" spans="1:6" ht="12.75">
      <c r="A8" s="116"/>
      <c r="B8" s="112"/>
      <c r="C8" s="116"/>
      <c r="D8" s="112"/>
      <c r="E8" s="116"/>
      <c r="F8" s="115"/>
    </row>
    <row r="9" spans="1:6" ht="12.75" customHeight="1">
      <c r="A9" s="116"/>
      <c r="B9" s="112"/>
      <c r="C9" s="116"/>
      <c r="D9" s="112"/>
      <c r="E9" s="116"/>
      <c r="F9" s="115"/>
    </row>
    <row r="10" spans="1:6" ht="12.75">
      <c r="A10" s="116"/>
      <c r="B10" s="112"/>
      <c r="C10" s="116"/>
      <c r="D10" s="112"/>
      <c r="E10" s="116"/>
      <c r="F10" s="115"/>
    </row>
    <row r="11" spans="1:6" ht="40.5" customHeight="1">
      <c r="A11" s="38" t="s">
        <v>127</v>
      </c>
      <c r="B11" s="17"/>
      <c r="C11" s="48" t="s">
        <v>128</v>
      </c>
      <c r="D11" s="39">
        <v>150000</v>
      </c>
      <c r="E11" s="67">
        <v>1</v>
      </c>
      <c r="F11" s="14" t="s">
        <v>129</v>
      </c>
    </row>
    <row r="12" spans="1:6" ht="60">
      <c r="A12" s="38" t="s">
        <v>130</v>
      </c>
      <c r="B12" s="54"/>
      <c r="C12" s="47" t="s">
        <v>131</v>
      </c>
      <c r="D12" s="39">
        <v>200000</v>
      </c>
      <c r="E12" s="67">
        <v>1</v>
      </c>
      <c r="F12" s="14" t="s">
        <v>129</v>
      </c>
    </row>
    <row r="13" spans="1:6" ht="51">
      <c r="A13" s="56" t="s">
        <v>132</v>
      </c>
      <c r="B13" s="57"/>
      <c r="C13" s="58" t="s">
        <v>133</v>
      </c>
      <c r="D13" s="59">
        <v>150000</v>
      </c>
      <c r="E13" s="68">
        <v>1</v>
      </c>
      <c r="F13" s="60" t="s">
        <v>262</v>
      </c>
    </row>
    <row r="14" spans="1:6" ht="25.5">
      <c r="A14" s="38" t="s">
        <v>140</v>
      </c>
      <c r="B14" s="54"/>
      <c r="C14" s="48" t="s">
        <v>141</v>
      </c>
      <c r="D14" s="39">
        <v>250000</v>
      </c>
      <c r="E14" s="67">
        <v>1</v>
      </c>
      <c r="F14" s="14" t="s">
        <v>142</v>
      </c>
    </row>
    <row r="15" spans="1:6" ht="25.5">
      <c r="A15" s="38" t="s">
        <v>143</v>
      </c>
      <c r="B15" s="54"/>
      <c r="C15" s="48" t="s">
        <v>144</v>
      </c>
      <c r="D15" s="39">
        <v>60000</v>
      </c>
      <c r="E15" s="67">
        <v>3</v>
      </c>
      <c r="F15" s="14" t="s">
        <v>145</v>
      </c>
    </row>
    <row r="16" spans="1:6" ht="76.5">
      <c r="A16" s="62" t="s">
        <v>157</v>
      </c>
      <c r="B16" s="55"/>
      <c r="C16" s="32" t="s">
        <v>154</v>
      </c>
      <c r="D16" s="39">
        <v>120000</v>
      </c>
      <c r="E16" s="67">
        <v>2</v>
      </c>
      <c r="F16" s="61" t="s">
        <v>156</v>
      </c>
    </row>
    <row r="17" spans="1:6" ht="25.5">
      <c r="A17" s="65" t="s">
        <v>196</v>
      </c>
      <c r="B17" s="55"/>
      <c r="C17" s="63" t="s">
        <v>162</v>
      </c>
      <c r="D17" s="14">
        <v>80000</v>
      </c>
      <c r="E17" s="64">
        <v>2</v>
      </c>
      <c r="F17" s="55" t="s">
        <v>163</v>
      </c>
    </row>
    <row r="18" spans="1:6" ht="38.25">
      <c r="A18" s="65" t="s">
        <v>197</v>
      </c>
      <c r="B18" s="54"/>
      <c r="C18" s="63" t="s">
        <v>164</v>
      </c>
      <c r="D18" s="14">
        <v>150000</v>
      </c>
      <c r="E18" s="64" t="s">
        <v>155</v>
      </c>
      <c r="F18" s="55" t="s">
        <v>163</v>
      </c>
    </row>
    <row r="19" spans="1:6" ht="25.5">
      <c r="A19" s="65" t="s">
        <v>198</v>
      </c>
      <c r="B19" s="54"/>
      <c r="C19" s="63" t="s">
        <v>165</v>
      </c>
      <c r="D19" s="14">
        <v>90000</v>
      </c>
      <c r="E19" s="64" t="s">
        <v>155</v>
      </c>
      <c r="F19" s="55" t="s">
        <v>166</v>
      </c>
    </row>
    <row r="20" spans="1:6" ht="25.5">
      <c r="A20" s="65" t="s">
        <v>199</v>
      </c>
      <c r="B20" s="55"/>
      <c r="C20" s="63" t="s">
        <v>167</v>
      </c>
      <c r="D20" s="14">
        <v>65000</v>
      </c>
      <c r="E20" s="64" t="s">
        <v>155</v>
      </c>
      <c r="F20" s="55" t="s">
        <v>168</v>
      </c>
    </row>
    <row r="21" spans="1:6" ht="25.5">
      <c r="A21" s="65" t="s">
        <v>200</v>
      </c>
      <c r="B21" s="55"/>
      <c r="C21" s="63" t="s">
        <v>169</v>
      </c>
      <c r="D21" s="14">
        <v>90000</v>
      </c>
      <c r="E21" s="64" t="s">
        <v>155</v>
      </c>
      <c r="F21" s="55" t="s">
        <v>170</v>
      </c>
    </row>
    <row r="22" spans="1:6" ht="25.5">
      <c r="A22" s="65" t="s">
        <v>201</v>
      </c>
      <c r="B22" s="55"/>
      <c r="C22" s="63" t="s">
        <v>171</v>
      </c>
      <c r="D22" s="14">
        <v>80000</v>
      </c>
      <c r="E22" s="64" t="s">
        <v>172</v>
      </c>
      <c r="F22" s="55" t="s">
        <v>163</v>
      </c>
    </row>
    <row r="23" spans="1:6" ht="25.5">
      <c r="A23" s="65" t="s">
        <v>202</v>
      </c>
      <c r="B23" s="55"/>
      <c r="C23" s="63" t="s">
        <v>173</v>
      </c>
      <c r="D23" s="14">
        <v>110000</v>
      </c>
      <c r="E23" s="64" t="s">
        <v>155</v>
      </c>
      <c r="F23" s="55" t="s">
        <v>166</v>
      </c>
    </row>
    <row r="24" spans="1:6" ht="25.5">
      <c r="A24" s="65" t="s">
        <v>203</v>
      </c>
      <c r="B24" s="55"/>
      <c r="C24" s="63" t="s">
        <v>174</v>
      </c>
      <c r="D24" s="14">
        <v>50000</v>
      </c>
      <c r="E24" s="64" t="s">
        <v>155</v>
      </c>
      <c r="F24" s="55" t="s">
        <v>175</v>
      </c>
    </row>
    <row r="25" spans="1:6" ht="75">
      <c r="A25" s="38" t="s">
        <v>190</v>
      </c>
      <c r="B25" s="54"/>
      <c r="C25" s="53" t="s">
        <v>192</v>
      </c>
      <c r="D25" s="39">
        <v>180000</v>
      </c>
      <c r="E25" s="50">
        <v>1</v>
      </c>
      <c r="F25" s="47" t="s">
        <v>194</v>
      </c>
    </row>
    <row r="26" spans="1:6" ht="60">
      <c r="A26" s="71" t="s">
        <v>191</v>
      </c>
      <c r="B26" s="13"/>
      <c r="C26" s="72" t="s">
        <v>193</v>
      </c>
      <c r="D26" s="73">
        <v>360000</v>
      </c>
      <c r="E26" s="74">
        <v>2</v>
      </c>
      <c r="F26" s="75" t="s">
        <v>195</v>
      </c>
    </row>
    <row r="27" spans="1:6" ht="38.25">
      <c r="A27" s="38" t="s">
        <v>146</v>
      </c>
      <c r="B27" s="76"/>
      <c r="C27" s="48" t="s">
        <v>147</v>
      </c>
      <c r="D27" s="66">
        <v>138000</v>
      </c>
      <c r="E27" s="50">
        <v>1</v>
      </c>
      <c r="F27" s="14" t="s">
        <v>129</v>
      </c>
    </row>
    <row r="28" spans="1:6" ht="38.25">
      <c r="A28" s="38" t="s">
        <v>148</v>
      </c>
      <c r="B28" s="76"/>
      <c r="C28" s="48" t="s">
        <v>150</v>
      </c>
      <c r="D28" s="66">
        <v>138000</v>
      </c>
      <c r="E28" s="50">
        <v>2</v>
      </c>
      <c r="F28" s="14" t="s">
        <v>129</v>
      </c>
    </row>
    <row r="29" spans="1:6" ht="12.75">
      <c r="A29" s="69"/>
      <c r="B29" s="77"/>
      <c r="C29" s="78"/>
      <c r="D29" s="79"/>
      <c r="E29" s="70"/>
      <c r="F29" s="80"/>
    </row>
    <row r="30" ht="12.75">
      <c r="D30" s="18" t="s">
        <v>16</v>
      </c>
    </row>
    <row r="31" ht="12.75">
      <c r="D31" s="18" t="s">
        <v>8</v>
      </c>
    </row>
    <row r="32" spans="1:6" ht="12.75">
      <c r="A32" s="145" t="s">
        <v>7</v>
      </c>
      <c r="B32" s="145"/>
      <c r="C32" s="145"/>
      <c r="D32" s="145"/>
      <c r="E32" s="145"/>
      <c r="F32" s="145"/>
    </row>
    <row r="33" spans="1:6" ht="12.75">
      <c r="A33" s="146" t="s">
        <v>97</v>
      </c>
      <c r="B33" s="146"/>
      <c r="C33" s="146"/>
      <c r="D33" s="31"/>
      <c r="E33" s="31"/>
      <c r="F33" s="31"/>
    </row>
  </sheetData>
  <sheetProtection/>
  <mergeCells count="13">
    <mergeCell ref="F7:F10"/>
    <mergeCell ref="A32:F32"/>
    <mergeCell ref="A33:C33"/>
    <mergeCell ref="A1:F1"/>
    <mergeCell ref="A2:F2"/>
    <mergeCell ref="A3:F3"/>
    <mergeCell ref="A4:F4"/>
    <mergeCell ref="A5:F5"/>
    <mergeCell ref="A7:A10"/>
    <mergeCell ref="B7:B10"/>
    <mergeCell ref="C7:C10"/>
    <mergeCell ref="D7:D10"/>
    <mergeCell ref="E7:E10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2018-06-16T05:37:48Z</dcterms:created>
  <dcterms:modified xsi:type="dcterms:W3CDTF">2023-11-23T11:32:17Z</dcterms:modified>
  <cp:category/>
  <cp:version/>
  <cp:contentType/>
  <cp:contentStatus/>
</cp:coreProperties>
</file>